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Enterprise1\users1$\CBroeren\My Documents\VRI -LTC Affiliates and Private\VRI 2024-25 season\2024-25 Documents\"/>
    </mc:Choice>
  </mc:AlternateContent>
  <xr:revisionPtr revIDLastSave="0" documentId="8_{036262A9-A004-42F6-A442-207CA15EF414}" xr6:coauthVersionLast="47" xr6:coauthVersionMax="47" xr10:uidLastSave="{00000000-0000-0000-0000-000000000000}"/>
  <bookViews>
    <workbookView xWindow="-108" yWindow="-108" windowWidth="30936" windowHeight="16896" tabRatio="524" activeTab="3" xr2:uid="{00000000-000D-0000-FFFF-FFFF00000000}"/>
  </bookViews>
  <sheets>
    <sheet name="User Guide" sheetId="5" r:id="rId1"/>
    <sheet name="Case Summary" sheetId="3" r:id="rId2"/>
    <sheet name="Facility Information" sheetId="1" r:id="rId3"/>
    <sheet name="Case Tracking Sheet" sheetId="2" r:id="rId4"/>
    <sheet name="Outbreak Details" sheetId="4" state="hidden" r:id="rId5"/>
  </sheets>
  <definedNames>
    <definedName name="_xlnm._FilterDatabase" localSheetId="3" hidden="1">'Case Tracking Sheet'!$A$2:$LK$28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3" l="1"/>
  <c r="K18" i="3"/>
  <c r="Z3" i="2"/>
  <c r="AA3" i="2" s="1"/>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K8" i="3"/>
  <c r="D18" i="3"/>
  <c r="H18" i="3"/>
  <c r="F8" i="3"/>
  <c r="AA380" i="2" l="1"/>
  <c r="AA381" i="2"/>
  <c r="AA382" i="2"/>
  <c r="AA383" i="2"/>
  <c r="AA384" i="2"/>
  <c r="AA385" i="2"/>
  <c r="AA386" i="2"/>
  <c r="AA387" i="2"/>
  <c r="AA388" i="2"/>
  <c r="AA389" i="2"/>
  <c r="AA390" i="2"/>
  <c r="AA391" i="2"/>
  <c r="AA392" i="2"/>
  <c r="AA393" i="2"/>
  <c r="AA394" i="2"/>
  <c r="AA395" i="2"/>
  <c r="AA396" i="2"/>
  <c r="AA397" i="2"/>
  <c r="AA398" i="2"/>
  <c r="AA399" i="2"/>
  <c r="AA400" i="2"/>
  <c r="AA401" i="2"/>
  <c r="AA6" i="2" l="1"/>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310" i="2"/>
  <c r="AA311" i="2"/>
  <c r="AA312" i="2"/>
  <c r="AA313" i="2"/>
  <c r="AA314" i="2"/>
  <c r="AA315" i="2"/>
  <c r="AA316" i="2"/>
  <c r="AA317" i="2"/>
  <c r="AA318" i="2"/>
  <c r="AA319" i="2"/>
  <c r="AA320" i="2"/>
  <c r="AA321" i="2"/>
  <c r="AA322" i="2"/>
  <c r="AA323" i="2"/>
  <c r="AA324" i="2"/>
  <c r="AA325" i="2"/>
  <c r="AA326" i="2"/>
  <c r="AA327" i="2"/>
  <c r="AA328" i="2"/>
  <c r="AA329" i="2"/>
  <c r="AA330" i="2"/>
  <c r="AA331" i="2"/>
  <c r="AA332" i="2"/>
  <c r="AA333" i="2"/>
  <c r="AA334" i="2"/>
  <c r="AA335" i="2"/>
  <c r="AA336" i="2"/>
  <c r="AA337" i="2"/>
  <c r="AA338" i="2"/>
  <c r="AA339" i="2"/>
  <c r="AA340" i="2"/>
  <c r="AA341" i="2"/>
  <c r="AA342" i="2"/>
  <c r="AA343" i="2"/>
  <c r="AA344" i="2"/>
  <c r="AA345" i="2"/>
  <c r="AA346" i="2"/>
  <c r="AA347" i="2"/>
  <c r="AA348" i="2"/>
  <c r="AA349" i="2"/>
  <c r="AA350" i="2"/>
  <c r="AA351" i="2"/>
  <c r="AA352" i="2"/>
  <c r="AA353" i="2"/>
  <c r="AA354" i="2"/>
  <c r="AA355" i="2"/>
  <c r="AA356" i="2"/>
  <c r="AA357" i="2"/>
  <c r="AA358" i="2"/>
  <c r="AA359" i="2"/>
  <c r="AA360" i="2"/>
  <c r="AA361" i="2"/>
  <c r="AA362" i="2"/>
  <c r="AA363" i="2"/>
  <c r="AA364" i="2"/>
  <c r="AA365" i="2"/>
  <c r="AA366" i="2"/>
  <c r="AA367" i="2"/>
  <c r="AA368" i="2"/>
  <c r="AA369" i="2"/>
  <c r="AA370" i="2"/>
  <c r="AA371" i="2"/>
  <c r="AA372" i="2"/>
  <c r="AA373" i="2"/>
  <c r="AA374" i="2"/>
  <c r="AA375" i="2"/>
  <c r="AA376" i="2"/>
  <c r="AA377" i="2"/>
  <c r="AA378" i="2"/>
  <c r="AA379" i="2"/>
  <c r="AA4" i="2"/>
  <c r="AA5" i="2"/>
  <c r="H8" i="3" l="1"/>
  <c r="F18" i="3"/>
  <c r="B18" i="3"/>
  <c r="J18" i="3"/>
  <c r="E8" i="3"/>
  <c r="C8" i="3"/>
  <c r="I8" i="3"/>
  <c r="D8" i="3" l="1"/>
  <c r="J8" i="3" l="1"/>
  <c r="A2" i="3" l="1"/>
  <c r="G18" i="3" l="1"/>
  <c r="C18" i="3"/>
  <c r="C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Reid, Angela</author>
  </authors>
  <commentList>
    <comment ref="B22" authorId="0" shapeId="0" xr:uid="{00000000-0006-0000-0200-000001000000}">
      <text>
        <r>
          <rPr>
            <sz val="10"/>
            <color indexed="81"/>
            <rFont val="Tahoma"/>
            <family val="2"/>
          </rPr>
          <t xml:space="preserve">Refers to number of long term care facility residents living in facility. Note: If you have multiple levels of care within your facility (i.e both assisted and long term care) the number of residents should be restricted to individuals living in the long term care portion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Griffiths, Allison</author>
    <author>Reid, Angela</author>
    <author>Nwosu, Andrea</author>
    <author>Caplette, Karyn</author>
  </authors>
  <commentList>
    <comment ref="A2" authorId="0" shapeId="0" xr:uid="{00000000-0006-0000-0300-000001000000}">
      <text>
        <r>
          <rPr>
            <sz val="9"/>
            <color indexed="81"/>
            <rFont val="Tahoma"/>
            <family val="2"/>
          </rPr>
          <t>This is the intial date when the client information was first entered into this spreadsheet. Please do not update this field after intial entry.</t>
        </r>
      </text>
    </comment>
    <comment ref="D2" authorId="0" shapeId="0" xr:uid="{00000000-0006-0000-0300-000002000000}">
      <text>
        <r>
          <rPr>
            <sz val="9"/>
            <color indexed="81"/>
            <rFont val="Tahoma"/>
            <family val="2"/>
          </rPr>
          <t xml:space="preserve"> If cell is red, this means the same PHN has already be entered.</t>
        </r>
      </text>
    </comment>
    <comment ref="L2" authorId="1" shapeId="0" xr:uid="{00000000-0006-0000-0300-000003000000}">
      <text>
        <r>
          <rPr>
            <sz val="10"/>
            <color indexed="81"/>
            <rFont val="Tahoma"/>
            <family val="2"/>
          </rPr>
          <t>If no lab sample submitted, Date Tested can remain blank.</t>
        </r>
        <r>
          <rPr>
            <sz val="9"/>
            <color indexed="81"/>
            <rFont val="Tahoma"/>
            <family val="2"/>
          </rPr>
          <t xml:space="preserve">
</t>
        </r>
      </text>
    </comment>
    <comment ref="M2" authorId="2" shapeId="0" xr:uid="{00000000-0006-0000-0300-000005000000}">
      <text>
        <r>
          <rPr>
            <sz val="10"/>
            <color indexed="81"/>
            <rFont val="Tahoma"/>
            <family val="2"/>
          </rPr>
          <t>If an individual is positive for 2 different respiratory pathogens please select coinfection and use the comments to mark down which two respiratory viruses.</t>
        </r>
      </text>
    </comment>
    <comment ref="Z2" authorId="0" shapeId="0" xr:uid="{00000000-0006-0000-0300-000006000000}">
      <text>
        <r>
          <rPr>
            <sz val="9"/>
            <color indexed="81"/>
            <rFont val="Tahoma"/>
            <family val="2"/>
          </rPr>
          <t xml:space="preserve">This field is calculated using episode date: earliest of symptom onset date and test date.
</t>
        </r>
        <r>
          <rPr>
            <b/>
            <sz val="9"/>
            <color indexed="81"/>
            <rFont val="Tahoma"/>
            <family val="2"/>
          </rPr>
          <t>Isolation may need to be extended. Refer to provincial guidelines and/or contact your local CD program if you require information about end of isolation date.</t>
        </r>
      </text>
    </comment>
    <comment ref="AA2" authorId="0" shapeId="0" xr:uid="{00000000-0006-0000-0300-000007000000}">
      <text>
        <r>
          <rPr>
            <sz val="9"/>
            <color indexed="81"/>
            <rFont val="Tahoma"/>
            <family val="2"/>
          </rPr>
          <t>Based on Minimum End of Isolation field. Status may be inaccurate if case requires extended isolation.</t>
        </r>
      </text>
    </comment>
    <comment ref="AB2" authorId="0" shapeId="0" xr:uid="{00000000-0006-0000-0300-000008000000}">
      <text>
        <r>
          <rPr>
            <sz val="9"/>
            <color indexed="81"/>
            <rFont val="Tahoma"/>
            <family val="2"/>
          </rPr>
          <t xml:space="preserve">This field tracks if a resident or patient was ever admitted to hospital due to a viral resp. illness.
</t>
        </r>
        <r>
          <rPr>
            <b/>
            <sz val="9"/>
            <color indexed="81"/>
            <rFont val="Tahoma"/>
            <family val="2"/>
          </rPr>
          <t xml:space="preserve"> 
Do not change from "Yes" to "No" when discharged.</t>
        </r>
      </text>
    </comment>
    <comment ref="AC2" authorId="3" shapeId="0" xr:uid="{00000000-0006-0000-0300-000009000000}">
      <text>
        <r>
          <rPr>
            <sz val="9"/>
            <color indexed="81"/>
            <rFont val="Tahoma"/>
            <family val="2"/>
          </rPr>
          <t xml:space="preserve">This field tracks if a resident or patient's death is attributed to a viral respiratory illness. </t>
        </r>
      </text>
    </comment>
    <comment ref="AE2" authorId="2" shapeId="0" xr:uid="{00000000-0006-0000-0300-00000A000000}">
      <text>
        <r>
          <rPr>
            <sz val="10"/>
            <color indexed="81"/>
            <rFont val="Tahoma"/>
            <family val="2"/>
          </rPr>
          <t xml:space="preserve">Add date when new information is added or updated for a case. </t>
        </r>
        <r>
          <rPr>
            <sz val="9"/>
            <color indexed="81"/>
            <rFont val="Tahoma"/>
            <family val="2"/>
          </rPr>
          <t xml:space="preserve">
</t>
        </r>
      </text>
    </comment>
    <comment ref="AF2" authorId="2" shapeId="0" xr:uid="{00000000-0006-0000-0300-00000B000000}">
      <text>
        <r>
          <rPr>
            <sz val="10"/>
            <color indexed="81"/>
            <rFont val="Tahoma"/>
            <family val="2"/>
          </rPr>
          <t>Use the comment field to note which fields were updated. 
Eg. Updated symptoms and deceased outcome.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Nwosu, Andrea</author>
  </authors>
  <commentList>
    <comment ref="B7" authorId="0" shapeId="0" xr:uid="{00000000-0006-0000-0400-000001000000}">
      <text>
        <r>
          <rPr>
            <b/>
            <sz val="9"/>
            <color indexed="81"/>
            <rFont val="Tahoma"/>
            <family val="2"/>
          </rPr>
          <t>Nwosu, Andrea:</t>
        </r>
        <r>
          <rPr>
            <sz val="9"/>
            <color indexed="81"/>
            <rFont val="Tahoma"/>
            <family val="2"/>
          </rPr>
          <t xml:space="preserve">
Date outbreak criteria were met</t>
        </r>
      </text>
    </comment>
  </commentList>
</comments>
</file>

<file path=xl/sharedStrings.xml><?xml version="1.0" encoding="utf-8"?>
<sst xmlns="http://schemas.openxmlformats.org/spreadsheetml/2006/main" count="126" uniqueCount="75">
  <si>
    <t>First Name</t>
  </si>
  <si>
    <t>PHN</t>
  </si>
  <si>
    <t>Last Name</t>
  </si>
  <si>
    <t>Symptom Details</t>
  </si>
  <si>
    <t>Additional Details</t>
  </si>
  <si>
    <t>Facility Name</t>
  </si>
  <si>
    <t>Contact Person</t>
  </si>
  <si>
    <t>Phone Number (direct to contact person)</t>
  </si>
  <si>
    <t>Email (direct to contact person)</t>
  </si>
  <si>
    <t xml:space="preserve">After Hours Telephone Number </t>
  </si>
  <si>
    <t>Facility Details</t>
  </si>
  <si>
    <t>Address</t>
  </si>
  <si>
    <t>City</t>
  </si>
  <si>
    <t>Affected Unit Information</t>
  </si>
  <si>
    <t>Floor /Unit Name</t>
  </si>
  <si>
    <t>#Residents on Floor/Unit</t>
  </si>
  <si>
    <t>Date Antiviral was initiated (Influenza only) dd-mmm-yyyy</t>
  </si>
  <si>
    <t>Outbreak Information</t>
  </si>
  <si>
    <t>Outbreak Start Date (dd-mmm-yyyy)</t>
  </si>
  <si>
    <t>Outbreak Declared Over Date (dd-mmm-yyyy)</t>
  </si>
  <si>
    <t>Lab Status</t>
  </si>
  <si>
    <t>Date BCCDC Notified (dd-mmm-yyyy)</t>
  </si>
  <si>
    <t>Date Outbreak Declared (dd-mmm-yyyy)</t>
  </si>
  <si>
    <t>If Other Agent, please note:</t>
  </si>
  <si>
    <t>Street Number and Name</t>
  </si>
  <si>
    <t>Postal Code</t>
  </si>
  <si>
    <t>Resident Details</t>
  </si>
  <si>
    <t>Resident Floor</t>
  </si>
  <si>
    <t>Resident Unit</t>
  </si>
  <si>
    <t>Outbreak Details</t>
  </si>
  <si>
    <t>Resident and Staff Details</t>
  </si>
  <si>
    <t>Date Restrictions put  in Place dd-mmm-yyyy</t>
  </si>
  <si>
    <t>Date Access/Transfer Restrictions  dd-mmm-yyyy</t>
  </si>
  <si>
    <t>Resident Room Type</t>
  </si>
  <si>
    <t>Sex</t>
  </si>
  <si>
    <t>Influenza Summary</t>
  </si>
  <si>
    <t>COVID Summary</t>
  </si>
  <si>
    <t>RSV Summary</t>
  </si>
  <si>
    <t>Other Respiratory Pathogen Summary</t>
  </si>
  <si>
    <t>Hospitalizations</t>
  </si>
  <si>
    <t>Deaths</t>
  </si>
  <si>
    <t>Resident Room #</t>
  </si>
  <si>
    <t># Residents in the facility</t>
  </si>
  <si>
    <t>Outbreak Agent *add coinfection</t>
  </si>
  <si>
    <t>f</t>
  </si>
  <si>
    <t>Coinfection (COVID/Flu) Summary</t>
  </si>
  <si>
    <t>Case Status</t>
  </si>
  <si>
    <t>Total Cases</t>
  </si>
  <si>
    <t>Active Cases</t>
  </si>
  <si>
    <t>Comments and/or Updates</t>
  </si>
  <si>
    <t>Influenza Only</t>
  </si>
  <si>
    <t xml:space="preserve"> *Active cases not counted as infectious period is undefined. </t>
  </si>
  <si>
    <r>
      <t xml:space="preserve">Entry Date
</t>
    </r>
    <r>
      <rPr>
        <b/>
        <sz val="11"/>
        <color theme="7" tint="-0.249977111117893"/>
        <rFont val="Calibri"/>
        <family val="2"/>
        <scheme val="minor"/>
      </rPr>
      <t>dd-mmm-yyyy</t>
    </r>
  </si>
  <si>
    <r>
      <t xml:space="preserve">Date of Birth
</t>
    </r>
    <r>
      <rPr>
        <b/>
        <sz val="11"/>
        <color theme="7" tint="-0.249977111117893"/>
        <rFont val="Calibri"/>
        <family val="2"/>
        <scheme val="minor"/>
      </rPr>
      <t>dd-mmm-yyyy</t>
    </r>
  </si>
  <si>
    <r>
      <t xml:space="preserve">Date tested
</t>
    </r>
    <r>
      <rPr>
        <b/>
        <sz val="11"/>
        <color theme="7" tint="-0.249977111117893"/>
        <rFont val="Calibri"/>
        <family val="2"/>
        <scheme val="minor"/>
      </rPr>
      <t>dd-mmm-yyyy</t>
    </r>
  </si>
  <si>
    <r>
      <t xml:space="preserve">Earliest Symptom Onset Date 
</t>
    </r>
    <r>
      <rPr>
        <b/>
        <sz val="11"/>
        <color theme="7" tint="-0.249977111117893"/>
        <rFont val="Calibri"/>
        <family val="2"/>
        <scheme val="minor"/>
      </rPr>
      <t>dd-mmm-yyyy</t>
    </r>
  </si>
  <si>
    <r>
      <t xml:space="preserve">Lab sample submitted
</t>
    </r>
    <r>
      <rPr>
        <b/>
        <sz val="11"/>
        <color theme="7" tint="-0.249977111117893"/>
        <rFont val="Calibri"/>
        <family val="2"/>
        <scheme val="minor"/>
      </rPr>
      <t>(Yes/No)</t>
    </r>
  </si>
  <si>
    <r>
      <t xml:space="preserve">Symptoms </t>
    </r>
    <r>
      <rPr>
        <b/>
        <sz val="11"/>
        <color theme="7" tint="-0.249977111117893"/>
        <rFont val="Calibri"/>
        <family val="2"/>
        <scheme val="minor"/>
      </rPr>
      <t>(Yes/No)</t>
    </r>
  </si>
  <si>
    <r>
      <t xml:space="preserve">Hospitalized d/t viral resp. Illness
</t>
    </r>
    <r>
      <rPr>
        <b/>
        <sz val="11"/>
        <color rgb="FFBF8F00"/>
        <rFont val="Calibri"/>
        <family val="2"/>
        <scheme val="minor"/>
      </rPr>
      <t>(Yes/No)</t>
    </r>
  </si>
  <si>
    <r>
      <t xml:space="preserve">Died 
d/t viral resp illness? </t>
    </r>
    <r>
      <rPr>
        <b/>
        <sz val="11"/>
        <color theme="7" tint="-0.249977111117893"/>
        <rFont val="Calibri"/>
        <family val="2"/>
        <scheme val="minor"/>
      </rPr>
      <t>(Yes/No)</t>
    </r>
  </si>
  <si>
    <r>
      <t xml:space="preserve">Date of Death   </t>
    </r>
    <r>
      <rPr>
        <b/>
        <sz val="11"/>
        <color theme="7" tint="-0.249977111117893"/>
        <rFont val="Calibri"/>
        <family val="2"/>
        <scheme val="minor"/>
      </rPr>
      <t>dd-mmm-yyyy</t>
    </r>
  </si>
  <si>
    <r>
      <rPr>
        <b/>
        <sz val="11"/>
        <color theme="1"/>
        <rFont val="Calibri"/>
        <family val="2"/>
        <scheme val="minor"/>
      </rPr>
      <t xml:space="preserve">Last Updated Date
</t>
    </r>
    <r>
      <rPr>
        <b/>
        <sz val="11"/>
        <color theme="7" tint="-0.249977111117893"/>
        <rFont val="Calibri"/>
        <family val="2"/>
        <scheme val="minor"/>
      </rPr>
      <t>dd-mmm-yyyy</t>
    </r>
  </si>
  <si>
    <t>Cough</t>
  </si>
  <si>
    <t>Fever</t>
  </si>
  <si>
    <t>Shortness of Breath</t>
  </si>
  <si>
    <t>Myalgia</t>
  </si>
  <si>
    <t>Headache</t>
  </si>
  <si>
    <t>Sore throat / Hoarse /
Diff. Swallowing</t>
  </si>
  <si>
    <t>Congestion / Sneezing</t>
  </si>
  <si>
    <t>Loss of Sense of 
Smell / Taste</t>
  </si>
  <si>
    <t>Tiredness / Malaise</t>
  </si>
  <si>
    <t>Nausea / Vomiting /
Diarrhea</t>
  </si>
  <si>
    <t>Lab (PCR Test Result)</t>
  </si>
  <si>
    <t>Result</t>
  </si>
  <si>
    <r>
      <t>Minimum End of Precautions</t>
    </r>
    <r>
      <rPr>
        <sz val="12"/>
        <color theme="1"/>
        <rFont val="Calibri"/>
        <family val="2"/>
        <scheme val="minor"/>
      </rPr>
      <t xml:space="preserve"> </t>
    </r>
    <r>
      <rPr>
        <sz val="10"/>
        <color theme="1"/>
        <rFont val="Calibri"/>
        <family val="2"/>
        <scheme val="minor"/>
      </rPr>
      <t>(until 11:59 pm on date noted)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</si>
</sst>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
    <numFmt numFmtId="165" formatCode="dd/mmm/yyyy"/>
    <numFmt numFmtId="166" formatCode="[$-1009]d/mmm/yy;@"/>
  </numFmts>
  <fonts count="23"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12"/>
      <color theme="1"/>
      <name val="Arial"/>
      <family val="2"/>
    </font>
    <font>
      <b/>
      <sz val="14"/>
      <color theme="0"/>
      <name val="Arial"/>
      <family val="2"/>
    </font>
    <font>
      <b/>
      <sz val="11"/>
      <color rgb="FFC00000"/>
      <name val="Calibri"/>
      <family val="2"/>
      <scheme val="minor"/>
    </font>
    <font>
      <sz val="9"/>
      <color indexed="81"/>
      <name val="Tahoma"/>
      <family val="2"/>
    </font>
    <font>
      <b/>
      <sz val="9"/>
      <color indexed="81"/>
      <name val="Tahoma"/>
      <family val="2"/>
    </font>
    <font>
      <b/>
      <i/>
      <sz val="11"/>
      <color theme="1"/>
      <name val="Arial"/>
      <family val="2"/>
    </font>
    <font>
      <sz val="12"/>
      <color theme="1"/>
      <name val="Calibri"/>
      <family val="2"/>
      <scheme val="minor"/>
    </font>
    <font>
      <sz val="12"/>
      <color theme="1"/>
      <name val="Arial"/>
      <family val="2"/>
    </font>
    <font>
      <b/>
      <i/>
      <sz val="12"/>
      <color theme="1"/>
      <name val="Arial"/>
      <family val="2"/>
    </font>
    <font>
      <b/>
      <sz val="16"/>
      <color theme="1"/>
      <name val="Arial"/>
      <family val="2"/>
    </font>
    <font>
      <sz val="16"/>
      <color theme="1"/>
      <name val="Arial"/>
      <family val="2"/>
    </font>
    <font>
      <b/>
      <sz val="16"/>
      <color theme="0"/>
      <name val="Arial"/>
      <family val="2"/>
    </font>
    <font>
      <u/>
      <sz val="11"/>
      <color theme="10"/>
      <name val="Calibri"/>
      <family val="2"/>
      <scheme val="minor"/>
    </font>
    <font>
      <sz val="10"/>
      <color indexed="81"/>
      <name val="Tahoma"/>
      <family val="2"/>
    </font>
    <font>
      <b/>
      <sz val="12"/>
      <color theme="1"/>
      <name val="Calibri"/>
      <family val="2"/>
      <scheme val="minor"/>
    </font>
    <font>
      <sz val="12"/>
      <name val="Calibri"/>
      <family val="2"/>
      <scheme val="minor"/>
    </font>
    <font>
      <b/>
      <sz val="11"/>
      <color theme="7" tint="-0.249977111117893"/>
      <name val="Calibri"/>
      <family val="2"/>
      <scheme val="minor"/>
    </font>
    <font>
      <b/>
      <sz val="11"/>
      <color rgb="FFBF8F00"/>
      <name val="Calibri"/>
      <family val="2"/>
      <scheme val="minor"/>
    </font>
    <font>
      <sz val="10"/>
      <color theme="1"/>
      <name val="Calibri"/>
      <family val="2"/>
      <scheme val="minor"/>
    </font>
  </fonts>
  <fills count="19">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008080"/>
        <bgColor indexed="64"/>
      </patternFill>
    </fill>
    <fill>
      <patternFill patternType="solid">
        <fgColor rgb="FFCCCCFF"/>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BF8F00"/>
        <bgColor indexed="64"/>
      </patternFill>
    </fill>
    <fill>
      <patternFill patternType="solid">
        <fgColor rgb="FF9966FF"/>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119">
    <xf numFmtId="0" fontId="0" fillId="0" borderId="0" xfId="0"/>
    <xf numFmtId="0" fontId="0" fillId="5" borderId="0" xfId="0" applyFill="1" applyBorder="1"/>
    <xf numFmtId="0" fontId="0" fillId="0" borderId="0" xfId="0" applyFill="1"/>
    <xf numFmtId="0" fontId="0" fillId="9" borderId="0" xfId="0" applyFill="1"/>
    <xf numFmtId="0" fontId="0" fillId="10" borderId="0" xfId="0" applyFill="1"/>
    <xf numFmtId="0" fontId="2" fillId="9" borderId="0" xfId="0" applyFont="1" applyFill="1"/>
    <xf numFmtId="0" fontId="4" fillId="9" borderId="0" xfId="0" applyFont="1" applyFill="1"/>
    <xf numFmtId="0" fontId="11" fillId="5" borderId="1" xfId="0" applyFont="1" applyFill="1" applyBorder="1"/>
    <xf numFmtId="0" fontId="11" fillId="9" borderId="0" xfId="0" applyFont="1" applyFill="1"/>
    <xf numFmtId="0" fontId="11" fillId="9" borderId="0" xfId="0" applyFont="1" applyFill="1" applyBorder="1"/>
    <xf numFmtId="0" fontId="12" fillId="9" borderId="0" xfId="0" applyFont="1" applyFill="1" applyBorder="1" applyAlignment="1">
      <alignment horizontal="right"/>
    </xf>
    <xf numFmtId="0" fontId="4" fillId="9" borderId="0" xfId="0" applyFont="1" applyFill="1" applyAlignment="1">
      <alignment wrapText="1"/>
    </xf>
    <xf numFmtId="0" fontId="11" fillId="8" borderId="1" xfId="0" applyFont="1" applyFill="1" applyBorder="1"/>
    <xf numFmtId="0" fontId="4" fillId="9" borderId="0" xfId="0" applyFont="1" applyFill="1" applyAlignment="1">
      <alignment horizontal="left" wrapText="1"/>
    </xf>
    <xf numFmtId="0" fontId="12" fillId="9" borderId="0" xfId="0" applyFont="1" applyFill="1" applyBorder="1" applyAlignment="1">
      <alignment horizontal="left"/>
    </xf>
    <xf numFmtId="0" fontId="0" fillId="5" borderId="0" xfId="0" applyFill="1"/>
    <xf numFmtId="0" fontId="4" fillId="9" borderId="0" xfId="0" applyFont="1" applyFill="1" applyBorder="1"/>
    <xf numFmtId="0" fontId="0" fillId="9" borderId="0" xfId="0" applyFill="1" applyBorder="1"/>
    <xf numFmtId="0" fontId="0" fillId="12" borderId="0" xfId="0" applyFill="1"/>
    <xf numFmtId="0" fontId="2" fillId="12" borderId="0" xfId="0" applyFont="1" applyFill="1"/>
    <xf numFmtId="0" fontId="2" fillId="5" borderId="0" xfId="0" applyFont="1" applyFill="1"/>
    <xf numFmtId="0" fontId="3" fillId="5" borderId="0" xfId="0" applyFont="1" applyFill="1" applyAlignment="1"/>
    <xf numFmtId="0" fontId="2" fillId="5" borderId="0" xfId="0" applyFont="1" applyFill="1" applyBorder="1"/>
    <xf numFmtId="0" fontId="3" fillId="5" borderId="0" xfId="0" applyFont="1" applyFill="1" applyBorder="1"/>
    <xf numFmtId="0" fontId="9" fillId="5" borderId="0" xfId="0" applyFont="1" applyFill="1" applyBorder="1" applyAlignment="1">
      <alignment horizontal="right"/>
    </xf>
    <xf numFmtId="0" fontId="0" fillId="5" borderId="0" xfId="0" applyFont="1" applyFill="1" applyBorder="1"/>
    <xf numFmtId="0" fontId="4" fillId="5" borderId="0" xfId="0" applyFont="1" applyFill="1" applyBorder="1"/>
    <xf numFmtId="0" fontId="3" fillId="5" borderId="0" xfId="0" applyFont="1" applyFill="1" applyBorder="1" applyAlignment="1">
      <alignment wrapText="1"/>
    </xf>
    <xf numFmtId="0" fontId="1" fillId="5" borderId="0" xfId="0" applyFont="1" applyFill="1" applyBorder="1"/>
    <xf numFmtId="0" fontId="14" fillId="12" borderId="0" xfId="0" applyFont="1" applyFill="1"/>
    <xf numFmtId="0" fontId="15" fillId="13" borderId="0" xfId="0" applyFont="1" applyFill="1"/>
    <xf numFmtId="0" fontId="14" fillId="11" borderId="0" xfId="0" applyFont="1" applyFill="1"/>
    <xf numFmtId="0" fontId="14" fillId="13" borderId="0" xfId="0" applyFont="1" applyFill="1"/>
    <xf numFmtId="0" fontId="13" fillId="3" borderId="0" xfId="0" applyFont="1" applyFill="1"/>
    <xf numFmtId="0" fontId="14" fillId="3" borderId="0" xfId="0" applyFont="1" applyFill="1" applyAlignment="1">
      <alignment horizontal="center"/>
    </xf>
    <xf numFmtId="0" fontId="14" fillId="3" borderId="0" xfId="0" applyFont="1" applyFill="1"/>
    <xf numFmtId="0" fontId="14" fillId="3" borderId="0" xfId="0" applyFont="1" applyFill="1" applyAlignment="1" applyProtection="1">
      <alignment horizontal="center"/>
    </xf>
    <xf numFmtId="0" fontId="14" fillId="3" borderId="0" xfId="0" applyFont="1" applyFill="1" applyAlignment="1" applyProtection="1">
      <alignment horizontal="right"/>
    </xf>
    <xf numFmtId="0" fontId="14" fillId="3" borderId="0" xfId="0" applyFont="1" applyFill="1" applyAlignment="1">
      <alignment horizontal="right"/>
    </xf>
    <xf numFmtId="164" fontId="11" fillId="5" borderId="1" xfId="0" applyNumberFormat="1" applyFont="1" applyFill="1" applyBorder="1"/>
    <xf numFmtId="165" fontId="11" fillId="5" borderId="1" xfId="0" applyNumberFormat="1" applyFont="1" applyFill="1" applyBorder="1"/>
    <xf numFmtId="165" fontId="0" fillId="5" borderId="1" xfId="0" applyNumberFormat="1" applyFill="1" applyBorder="1"/>
    <xf numFmtId="164" fontId="0" fillId="5" borderId="1" xfId="0" applyNumberFormat="1" applyFill="1" applyBorder="1"/>
    <xf numFmtId="164" fontId="11" fillId="0" borderId="1" xfId="0" applyNumberFormat="1" applyFont="1" applyFill="1" applyBorder="1"/>
    <xf numFmtId="49" fontId="10" fillId="5" borderId="1" xfId="0" applyNumberFormat="1" applyFont="1" applyFill="1" applyBorder="1" applyProtection="1">
      <protection locked="0"/>
    </xf>
    <xf numFmtId="49" fontId="16" fillId="5" borderId="1" xfId="1" applyNumberFormat="1" applyFill="1" applyBorder="1" applyProtection="1">
      <protection locked="0"/>
    </xf>
    <xf numFmtId="1" fontId="11" fillId="5" borderId="1" xfId="0" applyNumberFormat="1" applyFont="1" applyFill="1" applyBorder="1" applyAlignment="1" applyProtection="1">
      <alignment horizontal="center"/>
      <protection locked="0"/>
    </xf>
    <xf numFmtId="0" fontId="10" fillId="4" borderId="0" xfId="0" applyFont="1" applyFill="1" applyBorder="1" applyProtection="1"/>
    <xf numFmtId="0" fontId="0" fillId="6" borderId="7" xfId="0" applyFill="1" applyBorder="1" applyProtection="1">
      <protection locked="0"/>
    </xf>
    <xf numFmtId="0" fontId="0" fillId="4" borderId="8" xfId="0" applyFill="1" applyBorder="1" applyProtection="1"/>
    <xf numFmtId="0" fontId="6" fillId="4" borderId="0" xfId="0" applyFont="1" applyFill="1" applyBorder="1" applyAlignment="1" applyProtection="1">
      <alignment horizontal="right"/>
    </xf>
    <xf numFmtId="0" fontId="0" fillId="4" borderId="0" xfId="0" applyFill="1" applyBorder="1" applyProtection="1">
      <protection locked="0"/>
    </xf>
    <xf numFmtId="0" fontId="0" fillId="4" borderId="9" xfId="0" applyFill="1" applyBorder="1" applyProtection="1">
      <protection locked="0"/>
    </xf>
    <xf numFmtId="0" fontId="4" fillId="4" borderId="0" xfId="0" applyFont="1" applyFill="1" applyBorder="1" applyProtection="1"/>
    <xf numFmtId="0" fontId="4" fillId="4" borderId="0" xfId="0" applyFont="1" applyFill="1" applyBorder="1" applyAlignment="1" applyProtection="1">
      <alignment vertical="top"/>
    </xf>
    <xf numFmtId="0" fontId="11" fillId="4" borderId="0" xfId="0" applyFont="1" applyFill="1" applyBorder="1" applyAlignment="1" applyProtection="1">
      <alignment horizontal="right"/>
    </xf>
    <xf numFmtId="0" fontId="11" fillId="4" borderId="0" xfId="0" applyFont="1" applyFill="1" applyBorder="1" applyProtection="1"/>
    <xf numFmtId="0" fontId="4" fillId="4" borderId="8" xfId="0" applyFont="1" applyFill="1" applyBorder="1" applyProtection="1"/>
    <xf numFmtId="0" fontId="0" fillId="4" borderId="8" xfId="0" applyFill="1" applyBorder="1" applyProtection="1">
      <protection locked="0"/>
    </xf>
    <xf numFmtId="0" fontId="4" fillId="4" borderId="10" xfId="0" applyFont="1" applyFill="1" applyBorder="1" applyProtection="1"/>
    <xf numFmtId="0" fontId="0" fillId="4" borderId="11" xfId="0" applyFill="1" applyBorder="1" applyProtection="1">
      <protection locked="0"/>
    </xf>
    <xf numFmtId="0" fontId="0" fillId="4" borderId="12" xfId="0" applyFill="1" applyBorder="1" applyProtection="1">
      <protection locked="0"/>
    </xf>
    <xf numFmtId="0" fontId="2" fillId="3" borderId="0" xfId="0" applyFont="1" applyFill="1" applyAlignment="1">
      <alignment horizontal="left"/>
    </xf>
    <xf numFmtId="0" fontId="14" fillId="3" borderId="0" xfId="0" applyFont="1" applyFill="1" applyAlignment="1" applyProtection="1">
      <alignment horizontal="center" vertical="center"/>
    </xf>
    <xf numFmtId="0" fontId="14" fillId="3" borderId="0" xfId="0" applyFont="1" applyFill="1" applyAlignment="1">
      <alignment horizontal="center" vertical="center"/>
    </xf>
    <xf numFmtId="0" fontId="14" fillId="12" borderId="0" xfId="0" applyFont="1" applyFill="1" applyAlignment="1">
      <alignment horizontal="center" vertical="center"/>
    </xf>
    <xf numFmtId="164" fontId="18" fillId="7" borderId="1" xfId="0" applyNumberFormat="1"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xf>
    <xf numFmtId="1" fontId="18" fillId="7" borderId="1" xfId="0" applyNumberFormat="1" applyFont="1" applyFill="1" applyBorder="1" applyAlignment="1" applyProtection="1">
      <alignment horizontal="center" vertical="center"/>
    </xf>
    <xf numFmtId="165" fontId="18" fillId="7" borderId="1" xfId="0" applyNumberFormat="1"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1" fontId="18" fillId="7" borderId="1" xfId="0" applyNumberFormat="1" applyFont="1" applyFill="1" applyBorder="1" applyAlignment="1" applyProtection="1">
      <alignment horizontal="center" vertical="center" wrapText="1"/>
    </xf>
    <xf numFmtId="49" fontId="18" fillId="7" borderId="1"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164" fontId="18" fillId="2" borderId="1"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xf>
    <xf numFmtId="164" fontId="18" fillId="3" borderId="1" xfId="0" applyNumberFormat="1"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164" fontId="18" fillId="4" borderId="1" xfId="0" applyNumberFormat="1" applyFont="1" applyFill="1" applyBorder="1" applyAlignment="1" applyProtection="1">
      <alignment horizontal="center" vertical="center" wrapText="1"/>
    </xf>
    <xf numFmtId="49" fontId="18" fillId="4" borderId="1" xfId="0" applyNumberFormat="1" applyFont="1" applyFill="1" applyBorder="1" applyAlignment="1" applyProtection="1">
      <alignment horizontal="center" vertical="center"/>
    </xf>
    <xf numFmtId="164" fontId="10" fillId="0" borderId="1" xfId="0" applyNumberFormat="1" applyFont="1" applyBorder="1" applyAlignment="1" applyProtection="1">
      <alignment horizontal="center" vertical="center"/>
      <protection locked="0"/>
    </xf>
    <xf numFmtId="165" fontId="19" fillId="0" borderId="1" xfId="0" applyNumberFormat="1" applyFont="1" applyBorder="1" applyAlignment="1" applyProtection="1">
      <alignment horizontal="center" vertical="center"/>
      <protection locked="0"/>
    </xf>
    <xf numFmtId="165" fontId="10" fillId="0" borderId="1" xfId="0" applyNumberFormat="1" applyFont="1" applyBorder="1" applyAlignment="1" applyProtection="1">
      <alignment horizontal="center" vertical="center"/>
      <protection locked="0"/>
    </xf>
    <xf numFmtId="164" fontId="10" fillId="0" borderId="1" xfId="0" applyNumberFormat="1" applyFont="1" applyBorder="1" applyAlignment="1">
      <alignment horizontal="center" vertical="center"/>
    </xf>
    <xf numFmtId="1" fontId="10" fillId="0" borderId="1" xfId="0" applyNumberFormat="1" applyFont="1" applyBorder="1" applyAlignment="1" applyProtection="1">
      <alignment horizontal="center" vertical="center"/>
      <protection locked="0"/>
    </xf>
    <xf numFmtId="0" fontId="10" fillId="5" borderId="0" xfId="0" applyFont="1" applyFill="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49" fontId="10" fillId="0" borderId="1" xfId="0" applyNumberFormat="1" applyFont="1" applyBorder="1" applyAlignment="1">
      <alignment horizontal="center" vertical="center"/>
    </xf>
    <xf numFmtId="49" fontId="10" fillId="0" borderId="1" xfId="0" applyNumberFormat="1" applyFont="1" applyBorder="1" applyAlignment="1" applyProtection="1">
      <alignment horizontal="center" vertical="center" wrapText="1"/>
      <protection locked="0"/>
    </xf>
    <xf numFmtId="49" fontId="1" fillId="4" borderId="1" xfId="0" applyNumberFormat="1"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textRotation="90" wrapText="1"/>
    </xf>
    <xf numFmtId="49" fontId="18" fillId="3" borderId="1" xfId="0" applyNumberFormat="1" applyFont="1" applyFill="1" applyBorder="1" applyAlignment="1" applyProtection="1">
      <alignment horizontal="center" vertical="center" textRotation="90" wrapText="1"/>
    </xf>
    <xf numFmtId="0" fontId="18" fillId="3" borderId="0" xfId="0" applyFont="1" applyFill="1" applyAlignment="1">
      <alignment textRotation="90" wrapText="1"/>
    </xf>
    <xf numFmtId="0" fontId="18" fillId="18" borderId="1" xfId="0" applyFont="1" applyFill="1" applyBorder="1" applyAlignment="1" applyProtection="1">
      <alignment horizontal="center" vertical="center" wrapText="1"/>
      <protection hidden="1"/>
    </xf>
    <xf numFmtId="165" fontId="10" fillId="18" borderId="1" xfId="0" applyNumberFormat="1" applyFont="1" applyFill="1" applyBorder="1" applyAlignment="1" applyProtection="1">
      <alignment horizontal="center" vertical="center"/>
      <protection hidden="1"/>
    </xf>
    <xf numFmtId="166" fontId="10" fillId="18" borderId="1" xfId="0" applyNumberFormat="1" applyFont="1" applyFill="1" applyBorder="1" applyAlignment="1" applyProtection="1">
      <alignment horizontal="center" vertical="center"/>
      <protection hidden="1"/>
    </xf>
    <xf numFmtId="49" fontId="10" fillId="18" borderId="1" xfId="0" applyNumberFormat="1" applyFont="1" applyFill="1" applyBorder="1" applyAlignment="1" applyProtection="1">
      <alignment horizontal="center" vertical="center"/>
      <protection hidden="1"/>
    </xf>
    <xf numFmtId="49" fontId="10" fillId="18" borderId="1" xfId="0" applyNumberFormat="1" applyFont="1" applyFill="1" applyBorder="1" applyAlignment="1">
      <alignment horizontal="center" vertical="center"/>
    </xf>
    <xf numFmtId="164" fontId="18" fillId="14" borderId="3" xfId="0" applyNumberFormat="1" applyFont="1" applyFill="1" applyBorder="1" applyAlignment="1" applyProtection="1">
      <alignment vertical="center"/>
    </xf>
    <xf numFmtId="164" fontId="18" fillId="14" borderId="4" xfId="0" applyNumberFormat="1" applyFont="1" applyFill="1" applyBorder="1" applyAlignment="1" applyProtection="1">
      <alignment vertical="center"/>
    </xf>
    <xf numFmtId="0" fontId="13" fillId="12" borderId="0" xfId="0" applyFont="1" applyFill="1" applyAlignment="1">
      <alignment horizontal="center"/>
    </xf>
    <xf numFmtId="0" fontId="5" fillId="6" borderId="5" xfId="0" applyFont="1" applyFill="1" applyBorder="1" applyAlignment="1" applyProtection="1">
      <alignment horizontal="left"/>
      <protection locked="0"/>
    </xf>
    <xf numFmtId="0" fontId="5" fillId="6" borderId="6" xfId="0" applyFont="1" applyFill="1" applyBorder="1" applyAlignment="1" applyProtection="1">
      <alignment horizontal="left"/>
      <protection locked="0"/>
    </xf>
    <xf numFmtId="0" fontId="18" fillId="16" borderId="3" xfId="0" applyFont="1" applyFill="1" applyBorder="1" applyAlignment="1" applyProtection="1">
      <alignment horizontal="center" vertical="center"/>
    </xf>
    <xf numFmtId="0" fontId="18" fillId="16" borderId="4" xfId="0" applyFont="1" applyFill="1" applyBorder="1" applyAlignment="1" applyProtection="1">
      <alignment horizontal="center" vertical="center"/>
    </xf>
    <xf numFmtId="164" fontId="18" fillId="15" borderId="2" xfId="0" applyNumberFormat="1" applyFont="1" applyFill="1" applyBorder="1" applyAlignment="1" applyProtection="1">
      <alignment horizontal="center" vertical="center"/>
    </xf>
    <xf numFmtId="164" fontId="18" fillId="15" borderId="3" xfId="0" applyNumberFormat="1" applyFont="1" applyFill="1" applyBorder="1" applyAlignment="1" applyProtection="1">
      <alignment horizontal="center" vertical="center"/>
    </xf>
    <xf numFmtId="164" fontId="18" fillId="15" borderId="4" xfId="0" applyNumberFormat="1" applyFont="1" applyFill="1" applyBorder="1" applyAlignment="1" applyProtection="1">
      <alignment horizontal="center" vertical="center"/>
    </xf>
    <xf numFmtId="0" fontId="18" fillId="17" borderId="3" xfId="0" applyFont="1" applyFill="1" applyBorder="1" applyAlignment="1" applyProtection="1">
      <alignment horizontal="center" vertical="center"/>
    </xf>
    <xf numFmtId="0" fontId="18" fillId="18" borderId="2" xfId="0" applyFont="1" applyFill="1" applyBorder="1" applyAlignment="1" applyProtection="1">
      <alignment horizontal="center" vertical="center"/>
    </xf>
    <xf numFmtId="0" fontId="18" fillId="18" borderId="3" xfId="0" applyFont="1" applyFill="1" applyBorder="1" applyAlignment="1" applyProtection="1">
      <alignment horizontal="center" vertical="center"/>
    </xf>
    <xf numFmtId="164" fontId="18" fillId="14" borderId="2" xfId="0" applyNumberFormat="1" applyFont="1" applyFill="1" applyBorder="1" applyAlignment="1" applyProtection="1">
      <alignment horizontal="center" vertical="center"/>
    </xf>
    <xf numFmtId="164" fontId="18" fillId="14" borderId="3" xfId="0" applyNumberFormat="1" applyFont="1" applyFill="1" applyBorder="1" applyAlignment="1" applyProtection="1">
      <alignment horizontal="center" vertical="center"/>
    </xf>
    <xf numFmtId="0" fontId="5" fillId="10" borderId="0" xfId="0" applyFont="1" applyFill="1" applyAlignment="1">
      <alignment horizontal="left"/>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F8F00"/>
      <color rgb="FF6699FF"/>
      <color rgb="FF9966FF"/>
      <color rgb="FF008080"/>
      <color rgb="FF6600CC"/>
      <color rgb="FF660066"/>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9524</xdr:colOff>
      <xdr:row>109</xdr:row>
      <xdr:rowOff>9525</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29979" cy="2077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226180</xdr:colOff>
      <xdr:row>1</xdr:row>
      <xdr:rowOff>17337</xdr:rowOff>
    </xdr:from>
    <xdr:to>
      <xdr:col>26</xdr:col>
      <xdr:colOff>23585</xdr:colOff>
      <xdr:row>12</xdr:row>
      <xdr:rowOff>224972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859551" y="202394"/>
          <a:ext cx="7722205" cy="3059692"/>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600" b="1" u="sng">
              <a:solidFill>
                <a:schemeClr val="dk1"/>
              </a:solidFill>
              <a:effectLst/>
              <a:latin typeface="Arial" panose="020B0604020202020204" pitchFamily="34" charset="0"/>
              <a:ea typeface="+mn-ea"/>
              <a:cs typeface="Arial" panose="020B0604020202020204" pitchFamily="34" charset="0"/>
            </a:rPr>
            <a:t>Case Summary Tab</a:t>
          </a:r>
        </a:p>
        <a:p>
          <a:pPr marL="0" marR="0" lvl="0" indent="0" defTabSz="914400" eaLnBrk="1" fontAlgn="auto" latinLnBrk="0" hangingPunct="1">
            <a:lnSpc>
              <a:spcPct val="100000"/>
            </a:lnSpc>
            <a:spcBef>
              <a:spcPts val="0"/>
            </a:spcBef>
            <a:spcAft>
              <a:spcPts val="0"/>
            </a:spcAft>
            <a:buClrTx/>
            <a:buSzTx/>
            <a:buFontTx/>
            <a:buNone/>
            <a:tabLst/>
            <a:defRPr/>
          </a:pPr>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This worksheet produces summary counts for cases. It is to help your facility keep track of the total number of reported illness by each respiratory virus. The </a:t>
          </a:r>
          <a:r>
            <a:rPr lang="en-CA" sz="1600" b="1" u="sng">
              <a:solidFill>
                <a:schemeClr val="dk1"/>
              </a:solidFill>
              <a:effectLst/>
              <a:latin typeface="Arial" panose="020B0604020202020204" pitchFamily="34" charset="0"/>
              <a:ea typeface="+mn-ea"/>
              <a:cs typeface="Arial" panose="020B0604020202020204" pitchFamily="34" charset="0"/>
            </a:rPr>
            <a:t>numbers in this worksheet are automatically populated </a:t>
          </a:r>
          <a:r>
            <a:rPr lang="en-CA" sz="1600">
              <a:solidFill>
                <a:schemeClr val="dk1"/>
              </a:solidFill>
              <a:effectLst/>
              <a:latin typeface="Arial" panose="020B0604020202020204" pitchFamily="34" charset="0"/>
              <a:ea typeface="+mn-ea"/>
              <a:cs typeface="Arial" panose="020B0604020202020204" pitchFamily="34" charset="0"/>
            </a:rPr>
            <a:t>from the information inputted in the Case Tracking sheet. </a:t>
          </a:r>
        </a:p>
        <a:p>
          <a:pPr lvl="0"/>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The Hospitalization count only includes residents </a:t>
          </a:r>
          <a:r>
            <a:rPr lang="en-CA" sz="1600" b="1" u="sng">
              <a:solidFill>
                <a:schemeClr val="dk1"/>
              </a:solidFill>
              <a:effectLst/>
              <a:latin typeface="Arial" panose="020B0604020202020204" pitchFamily="34" charset="0"/>
              <a:ea typeface="+mn-ea"/>
              <a:cs typeface="Arial" panose="020B0604020202020204" pitchFamily="34" charset="0"/>
            </a:rPr>
            <a:t>who were hospitalized as a result of the respiratory illness</a:t>
          </a:r>
          <a:r>
            <a:rPr lang="en-CA" sz="1600">
              <a:solidFill>
                <a:schemeClr val="dk1"/>
              </a:solidFill>
              <a:effectLst/>
              <a:latin typeface="Arial" panose="020B0604020202020204" pitchFamily="34" charset="0"/>
              <a:ea typeface="+mn-ea"/>
              <a:cs typeface="Arial" panose="020B0604020202020204" pitchFamily="34" charset="0"/>
            </a:rPr>
            <a:t>.</a:t>
          </a:r>
        </a:p>
        <a:p>
          <a:pPr lvl="0"/>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The Death count only includes residents </a:t>
          </a:r>
          <a:r>
            <a:rPr lang="en-CA" sz="1600" b="1" u="sng">
              <a:solidFill>
                <a:schemeClr val="dk1"/>
              </a:solidFill>
              <a:effectLst/>
              <a:latin typeface="Arial" panose="020B0604020202020204" pitchFamily="34" charset="0"/>
              <a:ea typeface="+mn-ea"/>
              <a:cs typeface="Arial" panose="020B0604020202020204" pitchFamily="34" charset="0"/>
            </a:rPr>
            <a:t>who died as a result of the respiratory illness</a:t>
          </a:r>
          <a:r>
            <a:rPr lang="en-CA" sz="1600">
              <a:solidFill>
                <a:schemeClr val="dk1"/>
              </a:solidFill>
              <a:effectLst/>
              <a:latin typeface="Arial" panose="020B0604020202020204" pitchFamily="34" charset="0"/>
              <a:ea typeface="+mn-ea"/>
              <a:cs typeface="Arial" panose="020B0604020202020204" pitchFamily="34" charset="0"/>
            </a:rPr>
            <a:t>. </a:t>
          </a:r>
        </a:p>
        <a:p>
          <a:pPr marL="285750" lvl="0" indent="-285750">
            <a:buFont typeface="Arial" panose="020B0604020202020204" pitchFamily="34" charset="0"/>
            <a:buChar char="•"/>
          </a:pPr>
          <a:endParaRPr lang="en-CA" sz="16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r>
            <a:rPr lang="en-CA" sz="1600">
              <a:solidFill>
                <a:schemeClr val="dk1"/>
              </a:solidFill>
              <a:effectLst/>
              <a:latin typeface="Arial" panose="020B0604020202020204" pitchFamily="34" charset="0"/>
              <a:ea typeface="+mn-ea"/>
              <a:cs typeface="Arial" panose="020B0604020202020204" pitchFamily="34" charset="0"/>
            </a:rPr>
            <a:t>This sheet has been “locked” which means that the user will not be able to change the formulas or enter anything in this worksheet.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194356</xdr:colOff>
      <xdr:row>0</xdr:row>
      <xdr:rowOff>210041</xdr:rowOff>
    </xdr:from>
    <xdr:to>
      <xdr:col>15</xdr:col>
      <xdr:colOff>295276</xdr:colOff>
      <xdr:row>14</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233706" y="210041"/>
          <a:ext cx="6635070" cy="2552209"/>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u="sng">
              <a:solidFill>
                <a:schemeClr val="dk1"/>
              </a:solidFill>
              <a:effectLst/>
              <a:latin typeface="Arial" panose="020B0604020202020204" pitchFamily="34" charset="0"/>
              <a:ea typeface="+mn-ea"/>
              <a:cs typeface="Arial" panose="020B0604020202020204" pitchFamily="34" charset="0"/>
            </a:rPr>
            <a:t>Facility Information Tab</a:t>
          </a:r>
          <a:endParaRPr lang="en-CA" sz="14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CA" sz="1400">
              <a:solidFill>
                <a:schemeClr val="dk1"/>
              </a:solidFill>
              <a:effectLst/>
              <a:latin typeface="Arial" panose="020B0604020202020204" pitchFamily="34" charset="0"/>
              <a:ea typeface="+mn-ea"/>
              <a:cs typeface="Arial" panose="020B0604020202020204" pitchFamily="34" charset="0"/>
            </a:rPr>
            <a:t>This worksheet is to be filled out by LTCF staff. </a:t>
          </a: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a:p>
          <a:r>
            <a:rPr lang="en-CA" sz="1400" b="1" u="sng" baseline="0">
              <a:solidFill>
                <a:schemeClr val="dk1"/>
              </a:solidFill>
              <a:effectLst/>
              <a:latin typeface="Arial" panose="020B0604020202020204" pitchFamily="34" charset="0"/>
              <a:ea typeface="+mn-ea"/>
              <a:cs typeface="Arial" panose="020B0604020202020204" pitchFamily="34" charset="0"/>
            </a:rPr>
            <a:t>Residents</a:t>
          </a:r>
          <a:r>
            <a:rPr lang="en-CA" sz="1400" b="0" baseline="0">
              <a:solidFill>
                <a:schemeClr val="dk1"/>
              </a:solidFill>
              <a:effectLst/>
              <a:latin typeface="Arial" panose="020B0604020202020204" pitchFamily="34" charset="0"/>
              <a:ea typeface="+mn-ea"/>
              <a:cs typeface="Arial" panose="020B0604020202020204" pitchFamily="34" charset="0"/>
            </a:rPr>
            <a:t>: </a:t>
          </a:r>
          <a:r>
            <a:rPr lang="en-CA" sz="1400" baseline="0">
              <a:solidFill>
                <a:schemeClr val="dk1"/>
              </a:solidFill>
              <a:effectLst/>
              <a:latin typeface="Arial" panose="020B0604020202020204" pitchFamily="34" charset="0"/>
              <a:ea typeface="+mn-ea"/>
              <a:cs typeface="Arial" panose="020B0604020202020204" pitchFamily="34" charset="0"/>
            </a:rPr>
            <a:t>Refers to number of long term care facility residents living in facility. </a:t>
          </a:r>
          <a:r>
            <a:rPr lang="en-CA" sz="1100" b="0" i="0" u="none" strike="noStrike">
              <a:solidFill>
                <a:schemeClr val="dk1"/>
              </a:solidFill>
              <a:effectLst/>
              <a:latin typeface="+mn-lt"/>
              <a:ea typeface="+mn-ea"/>
              <a:cs typeface="+mn-cs"/>
            </a:rPr>
            <a:t> </a:t>
          </a:r>
          <a:r>
            <a:rPr lang="en-CA" sz="1400"/>
            <a:t> </a:t>
          </a:r>
        </a:p>
        <a:p>
          <a:endParaRPr lang="en-CA" sz="1400" baseline="0">
            <a:solidFill>
              <a:schemeClr val="dk1"/>
            </a:solidFill>
            <a:effectLst/>
            <a:latin typeface="Arial" panose="020B0604020202020204" pitchFamily="34" charset="0"/>
            <a:ea typeface="+mn-ea"/>
            <a:cs typeface="Arial" panose="020B0604020202020204" pitchFamily="34" charset="0"/>
          </a:endParaRPr>
        </a:p>
        <a:p>
          <a:r>
            <a:rPr lang="en-CA" sz="1400" baseline="0">
              <a:solidFill>
                <a:schemeClr val="dk1"/>
              </a:solidFill>
              <a:effectLst/>
              <a:latin typeface="Arial" panose="020B0604020202020204" pitchFamily="34" charset="0"/>
              <a:ea typeface="+mn-ea"/>
              <a:cs typeface="Arial" panose="020B0604020202020204" pitchFamily="34" charset="0"/>
            </a:rPr>
            <a:t>Note: If you have multiple levels of care within your facility (i.e both assisted and long term car</a:t>
          </a:r>
          <a:r>
            <a:rPr lang="en-CA" sz="1400" b="0" baseline="0">
              <a:solidFill>
                <a:schemeClr val="dk1"/>
              </a:solidFill>
              <a:effectLst/>
              <a:latin typeface="Arial" panose="020B0604020202020204" pitchFamily="34" charset="0"/>
              <a:ea typeface="+mn-ea"/>
              <a:cs typeface="Arial" panose="020B0604020202020204" pitchFamily="34" charset="0"/>
            </a:rPr>
            <a:t>e) </a:t>
          </a:r>
          <a:r>
            <a:rPr lang="en-CA" sz="1400" b="1" u="sng" baseline="0">
              <a:solidFill>
                <a:schemeClr val="dk1"/>
              </a:solidFill>
              <a:effectLst/>
              <a:latin typeface="Arial" panose="020B0604020202020204" pitchFamily="34" charset="0"/>
              <a:ea typeface="+mn-ea"/>
              <a:cs typeface="Arial" panose="020B0604020202020204" pitchFamily="34" charset="0"/>
            </a:rPr>
            <a:t>the number of residents should be restricted to individuals living in the long term care portion only</a:t>
          </a:r>
          <a:r>
            <a:rPr lang="en-CA" sz="1400" baseline="0">
              <a:solidFill>
                <a:schemeClr val="dk1"/>
              </a:solidFill>
              <a:effectLst/>
              <a:latin typeface="Arial" panose="020B0604020202020204" pitchFamily="34" charset="0"/>
              <a:ea typeface="+mn-ea"/>
              <a:cs typeface="Arial" panose="020B0604020202020204" pitchFamily="34" charset="0"/>
            </a:rPr>
            <a:t>.</a:t>
          </a:r>
        </a:p>
        <a:p>
          <a:endParaRPr lang="en-CA" sz="1400" baseline="0">
            <a:solidFill>
              <a:schemeClr val="dk1"/>
            </a:solidFill>
            <a:effectLst/>
            <a:latin typeface="Arial" panose="020B0604020202020204" pitchFamily="34" charset="0"/>
            <a:ea typeface="+mn-ea"/>
            <a:cs typeface="Arial" panose="020B0604020202020204" pitchFamily="34" charset="0"/>
          </a:endParaRPr>
        </a:p>
        <a:p>
          <a:endParaRPr lang="en-CA" sz="1400">
            <a:effectLst/>
            <a:latin typeface="Arial" panose="020B0604020202020204" pitchFamily="34" charset="0"/>
            <a:cs typeface="Arial" panose="020B0604020202020204" pitchFamily="34" charset="0"/>
          </a:endParaRPr>
        </a:p>
        <a:p>
          <a:pPr marL="285750" lvl="0" indent="-285750">
            <a:buFont typeface="Arial" panose="020B0604020202020204" pitchFamily="34" charset="0"/>
            <a:buChar char="•"/>
          </a:pPr>
          <a:endParaRPr lang="en-CA" sz="14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32</xdr:col>
      <xdr:colOff>652011</xdr:colOff>
      <xdr:row>1</xdr:row>
      <xdr:rowOff>49761</xdr:rowOff>
    </xdr:from>
    <xdr:to>
      <xdr:col>44</xdr:col>
      <xdr:colOff>581025</xdr:colOff>
      <xdr:row>19</xdr:row>
      <xdr:rowOff>130565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7045786" y="249786"/>
          <a:ext cx="9101589" cy="49957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493182</xdr:colOff>
      <xdr:row>37</xdr:row>
      <xdr:rowOff>25402</xdr:rowOff>
    </xdr:from>
    <xdr:to>
      <xdr:col>28</xdr:col>
      <xdr:colOff>429681</xdr:colOff>
      <xdr:row>64</xdr:row>
      <xdr:rowOff>133351</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437349" y="8925985"/>
          <a:ext cx="12826999" cy="5494866"/>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latin typeface="Arial" panose="020B0604020202020204" pitchFamily="34" charset="0"/>
              <a:cs typeface="Arial" panose="020B0604020202020204" pitchFamily="34" charset="0"/>
            </a:rPr>
            <a:t>Case Definitions:</a:t>
          </a:r>
        </a:p>
        <a:p>
          <a:endParaRPr lang="en-CA" sz="1600" b="1">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ILI: </a:t>
          </a:r>
          <a:r>
            <a:rPr lang="en-CA" sz="1600" b="0">
              <a:latin typeface="Arial" panose="020B0604020202020204" pitchFamily="34" charset="0"/>
              <a:cs typeface="Arial" panose="020B0604020202020204" pitchFamily="34" charset="0"/>
            </a:rPr>
            <a:t>Acute onset of respiratory illness with fever and cough and with one or more of the following: sore throat, arthralgia, myalgia, or prostration which could be due to influenza virus. In children under 5, gastrointestinal symptoms may also be present. In patients under 5 or 65 and older, fever may not be prominent. </a:t>
          </a:r>
        </a:p>
        <a:p>
          <a:endParaRPr lang="en-CA" sz="1600" b="0">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Influenza Outbreak Residential institutions (facilities) outbreak:</a:t>
          </a:r>
          <a:r>
            <a:rPr lang="en-CA" sz="1600" b="0">
              <a:latin typeface="Arial" panose="020B0604020202020204" pitchFamily="34" charset="0"/>
              <a:cs typeface="Arial" panose="020B0604020202020204" pitchFamily="34" charset="0"/>
            </a:rPr>
            <a:t>Two or more cases of ILI in residents, patients, client or staff within a 7 days In Island Health cases must be epidemiologically linked (more than one room/floor/common area/staff). </a:t>
          </a:r>
        </a:p>
        <a:p>
          <a:endParaRPr lang="en-CA" sz="1600" b="1">
            <a:latin typeface="Arial" panose="020B0604020202020204" pitchFamily="34" charset="0"/>
            <a:cs typeface="Arial" panose="020B0604020202020204" pitchFamily="34" charset="0"/>
          </a:endParaRPr>
        </a:p>
        <a:p>
          <a:r>
            <a:rPr lang="en-CA" sz="1600" b="1">
              <a:latin typeface="Arial" panose="020B0604020202020204" pitchFamily="34" charset="0"/>
              <a:cs typeface="Arial" panose="020B0604020202020204" pitchFamily="34" charset="0"/>
            </a:rPr>
            <a:t>COVID Outbeak in Long Term-Care: A COVID-19 outbreak in long-term care is declared when the following criteris are met:</a:t>
          </a:r>
        </a:p>
        <a:p>
          <a:endParaRPr lang="en-CA" sz="1600" b="1">
            <a:latin typeface="Arial" panose="020B0604020202020204" pitchFamily="34" charset="0"/>
            <a:cs typeface="Arial" panose="020B0604020202020204" pitchFamily="34" charset="0"/>
          </a:endParaRPr>
        </a:p>
        <a:p>
          <a:r>
            <a:rPr lang="en-CA" sz="1600" b="0">
              <a:latin typeface="Arial" panose="020B0604020202020204" pitchFamily="34" charset="0"/>
              <a:cs typeface="Arial" panose="020B0604020202020204" pitchFamily="34" charset="0"/>
            </a:rPr>
            <a:t>1. An unexpected increase in COVID-19 cases or case severity among residents which may involve a rapid increase in cases amongst residents with no known contact with other identified cases; which</a:t>
          </a:r>
        </a:p>
        <a:p>
          <a:r>
            <a:rPr lang="en-CA" sz="1600" b="0">
              <a:latin typeface="Arial" panose="020B0604020202020204" pitchFamily="34" charset="0"/>
              <a:cs typeface="Arial" panose="020B0604020202020204" pitchFamily="34" charset="0"/>
            </a:rPr>
            <a:t>2. Is not responding or expected to respond to usual infection prevention and control measures; and/or resident susceptibility to severe illness has been deemed to be particularly high; and</a:t>
          </a:r>
        </a:p>
        <a:p>
          <a:r>
            <a:rPr lang="en-CA" sz="1600" b="0">
              <a:latin typeface="Arial" panose="020B0604020202020204" pitchFamily="34" charset="0"/>
              <a:cs typeface="Arial" panose="020B0604020202020204" pitchFamily="34" charset="0"/>
            </a:rPr>
            <a:t>3. The application of additional control measures (i.e, those in Appendix 6) are considered to have a higher overall benefit than risk.</a:t>
          </a:r>
        </a:p>
      </xdr:txBody>
    </xdr:sp>
    <xdr:clientData/>
  </xdr:twoCellAnchor>
  <xdr:twoCellAnchor>
    <xdr:from>
      <xdr:col>7</xdr:col>
      <xdr:colOff>507999</xdr:colOff>
      <xdr:row>1</xdr:row>
      <xdr:rowOff>31749</xdr:rowOff>
    </xdr:from>
    <xdr:to>
      <xdr:col>26</xdr:col>
      <xdr:colOff>0</xdr:colOff>
      <xdr:row>33</xdr:row>
      <xdr:rowOff>126999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9452166" y="264582"/>
          <a:ext cx="11154834" cy="7768167"/>
        </a:xfrm>
        <a:prstGeom prst="rect">
          <a:avLst/>
        </a:prstGeom>
        <a:solidFill>
          <a:schemeClr val="accent4">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b="1">
              <a:solidFill>
                <a:schemeClr val="accent5">
                  <a:lumMod val="75000"/>
                </a:schemeClr>
              </a:solidFill>
              <a:latin typeface="Arial" panose="020B0604020202020204" pitchFamily="34" charset="0"/>
              <a:cs typeface="Arial" panose="020B0604020202020204" pitchFamily="34" charset="0"/>
            </a:rPr>
            <a:t>Outbreak</a:t>
          </a:r>
          <a:r>
            <a:rPr lang="en-CA" sz="1600" b="1" baseline="0">
              <a:solidFill>
                <a:schemeClr val="accent5">
                  <a:lumMod val="75000"/>
                </a:schemeClr>
              </a:solidFill>
              <a:latin typeface="Arial" panose="020B0604020202020204" pitchFamily="34" charset="0"/>
              <a:cs typeface="Arial" panose="020B0604020202020204" pitchFamily="34" charset="0"/>
            </a:rPr>
            <a:t> Details Tab</a:t>
          </a:r>
          <a:endParaRPr lang="en-CA" sz="1600" b="1">
            <a:solidFill>
              <a:schemeClr val="accent5">
                <a:lumMod val="75000"/>
              </a:schemeClr>
            </a:solidFill>
            <a:latin typeface="Arial" panose="020B0604020202020204" pitchFamily="34" charset="0"/>
            <a:cs typeface="Arial" panose="020B0604020202020204" pitchFamily="34" charset="0"/>
          </a:endParaRPr>
        </a:p>
        <a:p>
          <a:endParaRPr lang="en-CA" sz="1600" b="0">
            <a:latin typeface="Arial" panose="020B0604020202020204" pitchFamily="34" charset="0"/>
            <a:cs typeface="Arial" panose="020B0604020202020204" pitchFamily="34" charset="0"/>
          </a:endParaRPr>
        </a:p>
        <a:p>
          <a:pPr marL="285750" indent="-285750">
            <a:buFont typeface="Arial" panose="020B0604020202020204" pitchFamily="34" charset="0"/>
            <a:buChar char="•"/>
          </a:pPr>
          <a:r>
            <a:rPr lang="en-CA" sz="1600" b="0">
              <a:latin typeface="Arial" panose="020B0604020202020204" pitchFamily="34" charset="0"/>
              <a:cs typeface="Arial" panose="020B0604020202020204" pitchFamily="34" charset="0"/>
            </a:rPr>
            <a:t>This section</a:t>
          </a:r>
          <a:r>
            <a:rPr lang="en-CA" sz="1600" b="0" baseline="0">
              <a:latin typeface="Arial" panose="020B0604020202020204" pitchFamily="34" charset="0"/>
              <a:cs typeface="Arial" panose="020B0604020202020204" pitchFamily="34" charset="0"/>
            </a:rPr>
            <a:t> is to be </a:t>
          </a:r>
          <a:r>
            <a:rPr lang="en-CA" sz="1600" b="1" u="sng">
              <a:latin typeface="Arial" panose="020B0604020202020204" pitchFamily="34" charset="0"/>
              <a:cs typeface="Arial" panose="020B0604020202020204" pitchFamily="34" charset="0"/>
            </a:rPr>
            <a:t>completed by</a:t>
          </a:r>
          <a:r>
            <a:rPr lang="en-CA" sz="1600" b="1" u="sng" baseline="0">
              <a:latin typeface="Arial" panose="020B0604020202020204" pitchFamily="34" charset="0"/>
              <a:cs typeface="Arial" panose="020B0604020202020204" pitchFamily="34" charset="0"/>
            </a:rPr>
            <a:t> Island Health</a:t>
          </a:r>
          <a:r>
            <a:rPr lang="en-CA" sz="1600" b="1" u="sng">
              <a:latin typeface="Arial" panose="020B0604020202020204" pitchFamily="34" charset="0"/>
              <a:cs typeface="Arial" panose="020B0604020202020204" pitchFamily="34" charset="0"/>
            </a:rPr>
            <a:t> staff </a:t>
          </a:r>
          <a:r>
            <a:rPr lang="en-CA" sz="1600" b="0">
              <a:latin typeface="Arial" panose="020B0604020202020204" pitchFamily="34" charset="0"/>
              <a:cs typeface="Arial" panose="020B0604020202020204" pitchFamily="34" charset="0"/>
            </a:rPr>
            <a:t>during an outbreak </a:t>
          </a:r>
          <a:r>
            <a:rPr lang="en-CA" sz="1600" b="1" u="sng">
              <a:latin typeface="Arial" panose="020B0604020202020204" pitchFamily="34" charset="0"/>
              <a:cs typeface="Arial" panose="020B0604020202020204" pitchFamily="34" charset="0"/>
            </a:rPr>
            <a:t>only if CCT is not available for use</a:t>
          </a:r>
          <a:r>
            <a:rPr lang="en-CA" sz="1600" b="0">
              <a:latin typeface="Arial" panose="020B0604020202020204" pitchFamily="34" charset="0"/>
              <a:cs typeface="Arial" panose="020B0604020202020204" pitchFamily="34" charset="0"/>
            </a:rPr>
            <a:t>.</a:t>
          </a:r>
        </a:p>
        <a:p>
          <a:endParaRPr lang="en-CA" sz="1600" b="0" u="sng" baseline="0">
            <a:solidFill>
              <a:schemeClr val="accent5">
                <a:lumMod val="75000"/>
              </a:schemeClr>
            </a:solidFill>
            <a:effectLst/>
            <a:latin typeface="Arial" panose="020B0604020202020204" pitchFamily="34" charset="0"/>
            <a:ea typeface="+mn-ea"/>
            <a:cs typeface="Arial" panose="020B0604020202020204" pitchFamily="34" charset="0"/>
          </a:endParaRPr>
        </a:p>
        <a:p>
          <a:r>
            <a:rPr lang="en-CA" sz="1600" b="1">
              <a:solidFill>
                <a:schemeClr val="accent5">
                  <a:lumMod val="75000"/>
                </a:schemeClr>
              </a:solidFill>
              <a:effectLst/>
              <a:latin typeface="Arial" panose="020B0604020202020204" pitchFamily="34" charset="0"/>
              <a:ea typeface="+mn-ea"/>
              <a:cs typeface="Arial" panose="020B0604020202020204" pitchFamily="34" charset="0"/>
            </a:rPr>
            <a:t>Populating (Filling in) Worksheets (Tabs)</a:t>
          </a:r>
        </a:p>
        <a:p>
          <a:endParaRPr lang="en-CA" sz="1600" b="1">
            <a:solidFill>
              <a:schemeClr val="accent5">
                <a:lumMod val="75000"/>
              </a:schemeClr>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0">
              <a:effectLst/>
              <a:latin typeface="Arial" panose="020B0604020202020204" pitchFamily="34" charset="0"/>
              <a:cs typeface="Arial" panose="020B0604020202020204" pitchFamily="34" charset="0"/>
            </a:rPr>
            <a:t>For any date field use the format </a:t>
          </a:r>
          <a:r>
            <a:rPr lang="en-CA" sz="1600" b="1">
              <a:effectLst/>
              <a:latin typeface="Arial" panose="020B0604020202020204" pitchFamily="34" charset="0"/>
              <a:cs typeface="Arial" panose="020B0604020202020204" pitchFamily="34" charset="0"/>
            </a:rPr>
            <a:t>dd-mmm-yyyy (i.e November 20 2022 would be 20-Nov-2022)</a:t>
          </a:r>
        </a:p>
        <a:p>
          <a:endParaRPr lang="en-CA" sz="1600" b="1">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r>
            <a:rPr lang="en-CA" sz="1600" b="1" u="sng">
              <a:solidFill>
                <a:schemeClr val="dk1"/>
              </a:solidFill>
              <a:effectLst/>
              <a:latin typeface="Arial" panose="020B0604020202020204" pitchFamily="34" charset="0"/>
              <a:ea typeface="+mn-ea"/>
              <a:cs typeface="Arial" panose="020B0604020202020204" pitchFamily="34" charset="0"/>
            </a:rPr>
            <a:t>Select information from drop down menus when menus are available</a:t>
          </a:r>
          <a:r>
            <a:rPr lang="en-CA" sz="1600" b="0">
              <a:solidFill>
                <a:schemeClr val="dk1"/>
              </a:solidFill>
              <a:effectLst/>
              <a:latin typeface="Arial" panose="020B0604020202020204" pitchFamily="34" charset="0"/>
              <a:ea typeface="+mn-ea"/>
              <a:cs typeface="Arial" panose="020B0604020202020204" pitchFamily="34" charset="0"/>
            </a:rPr>
            <a:t>, rather than typing in information. Cells with drop down menus will have downwards arrows appear when you select the cell (see image below). For example, “sex” field use the drop down to select “Male” or “Female”.</a:t>
          </a: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endParaRPr lang="en-CA" sz="1600" b="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0">
              <a:solidFill>
                <a:schemeClr val="dk1"/>
              </a:solidFill>
              <a:effectLst/>
              <a:latin typeface="Arial" panose="020B0604020202020204" pitchFamily="34" charset="0"/>
              <a:ea typeface="+mn-ea"/>
              <a:cs typeface="Arial" panose="020B0604020202020204" pitchFamily="34" charset="0"/>
            </a:rPr>
            <a:t>Comments are included on some cells and are marked by a red flag in the top of the cell. If the comment does not appear to display fully, </a:t>
          </a:r>
          <a:r>
            <a:rPr lang="en-CA" sz="1600" b="1">
              <a:solidFill>
                <a:schemeClr val="dk1"/>
              </a:solidFill>
              <a:effectLst/>
              <a:latin typeface="Arial" panose="020B0604020202020204" pitchFamily="34" charset="0"/>
              <a:ea typeface="+mn-ea"/>
              <a:cs typeface="Arial" panose="020B0604020202020204" pitchFamily="34" charset="0"/>
            </a:rPr>
            <a:t>right click </a:t>
          </a:r>
          <a:r>
            <a:rPr lang="en-CA" sz="1600" b="0">
              <a:solidFill>
                <a:schemeClr val="dk1"/>
              </a:solidFill>
              <a:effectLst/>
              <a:latin typeface="Arial" panose="020B0604020202020204" pitchFamily="34" charset="0"/>
              <a:ea typeface="+mn-ea"/>
              <a:cs typeface="Arial" panose="020B0604020202020204" pitchFamily="34" charset="0"/>
            </a:rPr>
            <a:t>on cell and select "</a:t>
          </a:r>
          <a:r>
            <a:rPr lang="en-CA" sz="1600" b="1">
              <a:solidFill>
                <a:schemeClr val="dk1"/>
              </a:solidFill>
              <a:effectLst/>
              <a:latin typeface="Arial" panose="020B0604020202020204" pitchFamily="34" charset="0"/>
              <a:ea typeface="+mn-ea"/>
              <a:cs typeface="Arial" panose="020B0604020202020204" pitchFamily="34" charset="0"/>
            </a:rPr>
            <a:t>edit comment</a:t>
          </a:r>
          <a:r>
            <a:rPr lang="en-CA" sz="1600" b="0">
              <a:solidFill>
                <a:schemeClr val="dk1"/>
              </a:solidFill>
              <a:effectLst/>
              <a:latin typeface="Arial" panose="020B0604020202020204" pitchFamily="34" charset="0"/>
              <a:ea typeface="+mn-ea"/>
              <a:cs typeface="Arial" panose="020B0604020202020204" pitchFamily="34" charset="0"/>
            </a:rPr>
            <a:t>." Comment box can be re-sized if necessary. Close comment by clicking on another cell. </a:t>
          </a:r>
        </a:p>
        <a:p>
          <a:pPr marL="285750" indent="-285750">
            <a:buFont typeface="Arial" panose="020B0604020202020204" pitchFamily="34" charset="0"/>
            <a:buChar char="•"/>
          </a:pPr>
          <a:endParaRPr lang="en-CA" sz="1600" b="0" baseline="0">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a:effectLst/>
            <a:latin typeface="Arial" panose="020B0604020202020204" pitchFamily="34" charset="0"/>
            <a:cs typeface="Arial" panose="020B0604020202020204" pitchFamily="34" charset="0"/>
          </a:endParaRPr>
        </a:p>
        <a:p>
          <a:endParaRPr lang="en-CA" sz="1600" b="1" u="sng">
            <a:solidFill>
              <a:schemeClr val="dk1"/>
            </a:solidFill>
            <a:effectLst/>
            <a:latin typeface="Arial" panose="020B0604020202020204" pitchFamily="34" charset="0"/>
            <a:ea typeface="+mn-ea"/>
            <a:cs typeface="Arial" panose="020B0604020202020204" pitchFamily="34" charset="0"/>
          </a:endParaRPr>
        </a:p>
        <a:p>
          <a:endParaRPr lang="en-CA" sz="1600" b="1" u="sng">
            <a:solidFill>
              <a:schemeClr val="dk1"/>
            </a:solidFill>
            <a:effectLst/>
            <a:latin typeface="Arial" panose="020B0604020202020204" pitchFamily="34" charset="0"/>
            <a:ea typeface="+mn-ea"/>
            <a:cs typeface="Arial" panose="020B0604020202020204" pitchFamily="34" charset="0"/>
          </a:endParaRPr>
        </a:p>
        <a:p>
          <a:pPr marL="285750" indent="-285750">
            <a:buFont typeface="Arial" panose="020B0604020202020204" pitchFamily="34" charset="0"/>
            <a:buChar char="•"/>
          </a:pPr>
          <a:r>
            <a:rPr lang="en-CA" sz="1600" b="1" u="sng">
              <a:solidFill>
                <a:schemeClr val="dk1"/>
              </a:solidFill>
              <a:effectLst/>
              <a:latin typeface="Arial" panose="020B0604020202020204" pitchFamily="34" charset="0"/>
              <a:ea typeface="+mn-ea"/>
              <a:cs typeface="Arial" panose="020B0604020202020204" pitchFamily="34" charset="0"/>
            </a:rPr>
            <a:t>Do not enter values into grey cells as this will create errors in the calculation formulas</a:t>
          </a:r>
          <a:r>
            <a:rPr lang="en-CA" sz="1600" b="0">
              <a:solidFill>
                <a:schemeClr val="dk1"/>
              </a:solidFill>
              <a:effectLst/>
              <a:latin typeface="Arial" panose="020B0604020202020204" pitchFamily="34" charset="0"/>
              <a:ea typeface="+mn-ea"/>
              <a:cs typeface="Arial" panose="020B0604020202020204" pitchFamily="34" charset="0"/>
            </a:rPr>
            <a:t>. "Stay away from grey."</a:t>
          </a:r>
          <a:endParaRPr lang="en-CA" sz="1600">
            <a:effectLst/>
            <a:latin typeface="Arial" panose="020B0604020202020204" pitchFamily="34" charset="0"/>
            <a:cs typeface="Arial" panose="020B0604020202020204" pitchFamily="34" charset="0"/>
          </a:endParaRPr>
        </a:p>
        <a:p>
          <a:pPr marL="285750" indent="-285750">
            <a:buFont typeface="Arial" panose="020B0604020202020204" pitchFamily="34" charset="0"/>
            <a:buChar char="•"/>
          </a:pPr>
          <a:endParaRPr lang="en-CA" sz="1600" b="0">
            <a:latin typeface="Arial" panose="020B0604020202020204" pitchFamily="34" charset="0"/>
            <a:cs typeface="Arial" panose="020B0604020202020204" pitchFamily="34" charset="0"/>
          </a:endParaRPr>
        </a:p>
      </xdr:txBody>
    </xdr:sp>
    <xdr:clientData/>
  </xdr:twoCellAnchor>
  <xdr:twoCellAnchor editAs="oneCell">
    <xdr:from>
      <xdr:col>10</xdr:col>
      <xdr:colOff>328083</xdr:colOff>
      <xdr:row>15</xdr:row>
      <xdr:rowOff>63499</xdr:rowOff>
    </xdr:from>
    <xdr:to>
      <xdr:col>13</xdr:col>
      <xdr:colOff>575014</xdr:colOff>
      <xdr:row>18</xdr:row>
      <xdr:rowOff>179916</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a:srcRect t="31221"/>
        <a:stretch/>
      </xdr:blipFill>
      <xdr:spPr>
        <a:xfrm>
          <a:off x="21113750" y="3090332"/>
          <a:ext cx="2088431" cy="719667"/>
        </a:xfrm>
        <a:prstGeom prst="rect">
          <a:avLst/>
        </a:prstGeom>
      </xdr:spPr>
    </xdr:pic>
    <xdr:clientData/>
  </xdr:twoCellAnchor>
  <xdr:twoCellAnchor editAs="oneCell">
    <xdr:from>
      <xdr:col>16</xdr:col>
      <xdr:colOff>179916</xdr:colOff>
      <xdr:row>14</xdr:row>
      <xdr:rowOff>84666</xdr:rowOff>
    </xdr:from>
    <xdr:to>
      <xdr:col>20</xdr:col>
      <xdr:colOff>294216</xdr:colOff>
      <xdr:row>21</xdr:row>
      <xdr:rowOff>143933</xdr:rowOff>
    </xdr:to>
    <xdr:pic>
      <xdr:nvPicPr>
        <xdr:cNvPr id="6" name="Picture 5" descr="https://attachment.outlook.live.net/owa/MSA%3Aandrea.nwosu%40live.ca/service.svc/s/GetAttachmentThumbnail?id=AQMkADAwATMwMAItYTA3YS1kM2RlLTAwAi0wMAoARgAAA4PIF1PATq1LjwmJZlyJnrgHAJJcvux7VaVOuuX3zAUMzL4AAAIBDAAAAJJcvux7VaVOuuX3zAUMzL4ABjq6dzoAAAABEgAQABZDmE%2FSXcNNtMoqLZds55w%3D&amp;thumbnailType=2&amp;isc=1&amp;token=eyJhbGciOiJSUzI1NiIsImtpZCI6IkQ4OThGN0RDMjk2ODQ1MDk1RUUwREZGQ0MzODBBOTM5NjUwNDNFNjQiLCJ0eXAiOiJKV1QiLCJ4NXQiOiIySmozM0Nsb1JRbGU0Tl84dzRDcE9XVUVQbVEifQ.eyJvcmlnaW4iOiJodHRwczovL291dGxvb2subGl2ZS5jb20iLCJ1YyI6IjI4ZTY4NjE2YTU3ZDQ2YjA5OTBlYjA4MjZiOGI0NDhhIiwidmVyIjoiRXhjaGFuZ2UuQ2FsbGJhY2suVjEiLCJhcHBjdHhzZW5kZXIiOiJPd2FEb3dubG9hZEA4NGRmOWU3Zi1lOWY2LTQwYWYtYjQzNS1hYWFhYWFhYWFhYWEiLCJpc3NyaW5nIjoiV1ciLCJhcHBjdHgiOiJ7XCJtc2V4Y2hwcm90XCI6XCJvd2FcIixcInB1aWRcIjpcIjg0NDQyNzYyMjUzNjE1OFwiLFwic2NvcGVcIjpcIk93YURvd25sb2FkXCIsXCJvaWRcIjpcIjAwMDMwMDAwLWEwN2EtZDNkZS0wMDAwLTAwMDAwMDAwMDAwMFwiLFwicHJpbWFyeXNpZFwiOlwiUy0xLTI4MjctMTk2NjA4LTI2OTI0MDQxOTBcIn0iLCJuYmYiOjE2NjA3Nzk2MzEsImV4cCI6MTY2MDc4MDIzMSwiaXNzIjoiMDAwMDAwMDItMDAwMC0wZmYxLWNlMDAtMDAwMDAwMDAwMDAwQDg0ZGY5ZTdmLWU5ZjYtNDBhZi1iNDM1LWFhYWFhYWFhYWFhYSIsImF1ZCI6IjAwMDAwMDAyLTAwMDAtMGZmMS1jZTAwLTAwMDAwMDAwMDAwMC9hdHRhY2htZW50Lm91dGxvb2subGl2ZS5uZXRAODRkZjllN2YtZTlmNi00MGFmLWI0MzUtYWFhYWFhYWFhYWFhIiwiaGFwcCI6Im93YSJ9.i2Fsa5ahFpbL_ZAAqj4yUlaGT-lrq24aVPCmaYsFmpribXImshSUf_3OVXU81KiLq0ypqyCaid3kk9ecaP0-AAbrSAOZSj-OzF9_jCepOxb0Sgl0br8K7OVFrElh1J2gWo3zuJqIPrLTUSVMybOSNFAO8Ap3sYL7ntpVqH2kdVAk907gBSpKAld-_xpitDe7x5cG2RNMygtIr6PFeEWZ2pm635WQizGFQHPdycdw4d1qy-ticyBNoRb-7jEQWYkReElyDBNR9ytv3A2xfs-DOX0j2AwTFt26IC-FG-QeifXwKDnuXVqbBwdsfIBGJJ2SLYSypvDlYGR-B3gD5zKoQA&amp;X-OWA-CANARY=PML4w7laX0SRC_3Yn9PCR_CbB_WpgNoYjy4tjr43B6ai2AXbad34fwwHMKezK3fkh5w_AtQYCQM.&amp;owa=outlook.live.com&amp;scriptVer=20220729002.14&amp;animation=true">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48583" y="2910416"/>
          <a:ext cx="2569633" cy="174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179916</xdr:colOff>
      <xdr:row>26</xdr:row>
      <xdr:rowOff>222251</xdr:rowOff>
    </xdr:from>
    <xdr:to>
      <xdr:col>21</xdr:col>
      <xdr:colOff>442648</xdr:colOff>
      <xdr:row>30</xdr:row>
      <xdr:rowOff>146934</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21579416" y="5937251"/>
          <a:ext cx="6401065" cy="1321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1:AO78"/>
  <sheetViews>
    <sheetView zoomScale="55" zoomScaleNormal="55" workbookViewId="0">
      <selection activeCell="AF59" sqref="AF59"/>
    </sheetView>
  </sheetViews>
  <sheetFormatPr defaultColWidth="8.6328125" defaultRowHeight="14.5" x14ac:dyDescent="0.35"/>
  <cols>
    <col min="1" max="16384" width="8.6328125" style="15"/>
  </cols>
  <sheetData>
    <row r="41" spans="1:1" x14ac:dyDescent="0.35">
      <c r="A41" s="1"/>
    </row>
    <row r="42" spans="1:1" x14ac:dyDescent="0.35">
      <c r="A42" s="1"/>
    </row>
    <row r="43" spans="1:1" x14ac:dyDescent="0.35">
      <c r="A43" s="1"/>
    </row>
    <row r="44" spans="1:1" x14ac:dyDescent="0.35">
      <c r="A44" s="1"/>
    </row>
    <row r="45" spans="1:1" x14ac:dyDescent="0.35">
      <c r="A45" s="1"/>
    </row>
    <row r="46" spans="1:1" x14ac:dyDescent="0.35">
      <c r="A46" s="1"/>
    </row>
    <row r="47" spans="1:1" x14ac:dyDescent="0.35">
      <c r="A47" s="1"/>
    </row>
    <row r="48" spans="1:1" x14ac:dyDescent="0.35">
      <c r="A48" s="1"/>
    </row>
    <row r="49" spans="1:41" x14ac:dyDescent="0.35">
      <c r="A49" s="1"/>
    </row>
    <row r="50" spans="1:41" x14ac:dyDescent="0.35">
      <c r="A50" s="1"/>
    </row>
    <row r="51" spans="1:41" x14ac:dyDescent="0.35">
      <c r="A51" s="1"/>
    </row>
    <row r="52" spans="1:41" x14ac:dyDescent="0.35">
      <c r="A52" s="1"/>
    </row>
    <row r="58" spans="1:41" x14ac:dyDescent="0.35">
      <c r="AO58" s="15" t="s">
        <v>44</v>
      </c>
    </row>
    <row r="67" spans="35:35" x14ac:dyDescent="0.35">
      <c r="AI67" s="1"/>
    </row>
    <row r="68" spans="35:35" x14ac:dyDescent="0.35">
      <c r="AI68" s="1"/>
    </row>
    <row r="69" spans="35:35" x14ac:dyDescent="0.35">
      <c r="AI69" s="1"/>
    </row>
    <row r="70" spans="35:35" x14ac:dyDescent="0.35">
      <c r="AI70" s="1"/>
    </row>
    <row r="71" spans="35:35" x14ac:dyDescent="0.35">
      <c r="AI71" s="1"/>
    </row>
    <row r="72" spans="35:35" x14ac:dyDescent="0.35">
      <c r="AI72" s="1"/>
    </row>
    <row r="73" spans="35:35" x14ac:dyDescent="0.35">
      <c r="AI73" s="1"/>
    </row>
    <row r="74" spans="35:35" x14ac:dyDescent="0.35">
      <c r="AI74" s="1"/>
    </row>
    <row r="75" spans="35:35" x14ac:dyDescent="0.35">
      <c r="AI75" s="1"/>
    </row>
    <row r="76" spans="35:35" x14ac:dyDescent="0.35">
      <c r="AI76" s="1"/>
    </row>
    <row r="77" spans="35:35" x14ac:dyDescent="0.35">
      <c r="AI77" s="1"/>
    </row>
    <row r="78" spans="35:35" x14ac:dyDescent="0.35">
      <c r="AI78" s="1"/>
    </row>
  </sheetData>
  <sheetProtection algorithmName="SHA-512" hashValue="caSbmRvRMOU3nGWuKxPCyvHdgewIVyOXoGCo9T99Uc3ZxlC/p45+XABwrBzJJuLr7pbmsGWqKbuHADEgXVKT3A==" saltValue="SyAG9nf1AeP/+c1vrruUWw==" spinCount="100000" sheet="1" objects="1" scenarios="1"/>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tint="-0.249977111117893"/>
  </sheetPr>
  <dimension ref="A1:R26"/>
  <sheetViews>
    <sheetView zoomScale="70" zoomScaleNormal="70" workbookViewId="0">
      <selection activeCell="I31" sqref="I31"/>
    </sheetView>
  </sheetViews>
  <sheetFormatPr defaultColWidth="8.90625" defaultRowHeight="14.5" x14ac:dyDescent="0.35"/>
  <cols>
    <col min="1" max="1" width="10.1796875" style="15" customWidth="1"/>
    <col min="2" max="12" width="22.1796875" style="15" customWidth="1"/>
    <col min="13" max="13" width="10.1796875" style="15" customWidth="1"/>
    <col min="14" max="16384" width="8.90625" style="15"/>
  </cols>
  <sheetData>
    <row r="1" spans="1:18" x14ac:dyDescent="0.35">
      <c r="A1" s="19"/>
      <c r="B1" s="19"/>
      <c r="C1" s="19"/>
      <c r="D1" s="19"/>
      <c r="E1" s="19"/>
      <c r="F1" s="19"/>
      <c r="G1" s="19"/>
      <c r="H1" s="19"/>
      <c r="I1" s="19"/>
      <c r="J1" s="19"/>
      <c r="K1" s="19"/>
      <c r="L1" s="19"/>
      <c r="M1" s="19"/>
      <c r="N1" s="20"/>
      <c r="O1" s="20"/>
      <c r="P1" s="20"/>
      <c r="Q1" s="20"/>
      <c r="R1" s="20"/>
    </row>
    <row r="2" spans="1:18" ht="20" x14ac:dyDescent="0.4">
      <c r="A2" s="105" t="str">
        <f>CONCATENATE("Case Summary for ",'Facility Information'!C3)</f>
        <v xml:space="preserve">Case Summary for </v>
      </c>
      <c r="B2" s="105"/>
      <c r="C2" s="105"/>
      <c r="D2" s="105"/>
      <c r="E2" s="105"/>
      <c r="F2" s="105"/>
      <c r="G2" s="105"/>
      <c r="H2" s="105"/>
      <c r="I2" s="105"/>
      <c r="J2" s="105"/>
      <c r="K2" s="105"/>
      <c r="L2" s="105"/>
      <c r="M2" s="29"/>
      <c r="N2" s="21"/>
      <c r="O2" s="21"/>
      <c r="P2" s="21"/>
      <c r="Q2" s="21"/>
      <c r="R2" s="21"/>
    </row>
    <row r="3" spans="1:18" ht="20" x14ac:dyDescent="0.4">
      <c r="A3" s="29"/>
      <c r="B3" s="29"/>
      <c r="C3" s="29"/>
      <c r="D3" s="29"/>
      <c r="E3" s="29"/>
      <c r="F3" s="29"/>
      <c r="G3" s="29"/>
      <c r="H3" s="29"/>
      <c r="I3" s="29"/>
      <c r="J3" s="29"/>
      <c r="K3" s="29"/>
      <c r="L3" s="29"/>
      <c r="M3" s="29"/>
      <c r="N3" s="20"/>
      <c r="O3" s="20"/>
      <c r="P3" s="20"/>
      <c r="Q3" s="20"/>
      <c r="R3" s="20"/>
    </row>
    <row r="4" spans="1:18" ht="20" x14ac:dyDescent="0.4">
      <c r="A4" s="29"/>
      <c r="B4" s="29"/>
      <c r="C4" s="29"/>
      <c r="D4" s="29"/>
      <c r="E4" s="29"/>
      <c r="F4" s="29"/>
      <c r="G4" s="29"/>
      <c r="H4" s="29"/>
      <c r="I4" s="29"/>
      <c r="J4" s="29"/>
      <c r="K4" s="29"/>
      <c r="L4" s="29"/>
      <c r="M4" s="29"/>
      <c r="N4" s="20"/>
      <c r="O4" s="20"/>
      <c r="P4" s="20"/>
      <c r="Q4" s="20"/>
      <c r="R4" s="20"/>
    </row>
    <row r="5" spans="1:18" ht="20" x14ac:dyDescent="0.4">
      <c r="A5" s="29"/>
      <c r="B5" s="18"/>
      <c r="C5" s="30" t="s">
        <v>35</v>
      </c>
      <c r="D5" s="31"/>
      <c r="E5" s="31"/>
      <c r="F5" s="31"/>
      <c r="G5" s="18"/>
      <c r="H5" s="30" t="s">
        <v>45</v>
      </c>
      <c r="I5" s="32"/>
      <c r="J5" s="32"/>
      <c r="K5" s="32"/>
      <c r="L5" s="29"/>
      <c r="M5" s="29"/>
      <c r="N5" s="20"/>
      <c r="O5" s="20"/>
      <c r="P5" s="20"/>
      <c r="Q5" s="20"/>
    </row>
    <row r="6" spans="1:18" ht="14.4" customHeight="1" x14ac:dyDescent="0.4">
      <c r="A6" s="29"/>
      <c r="B6" s="18"/>
      <c r="C6" s="33"/>
      <c r="D6" s="34"/>
      <c r="E6" s="35"/>
      <c r="F6" s="35"/>
      <c r="G6" s="18"/>
      <c r="H6" s="33"/>
      <c r="I6" s="34"/>
      <c r="J6" s="35"/>
      <c r="K6" s="35"/>
      <c r="L6" s="29"/>
      <c r="M6" s="29"/>
      <c r="N6" s="20"/>
      <c r="O6" s="20"/>
      <c r="P6" s="20"/>
      <c r="Q6" s="20"/>
    </row>
    <row r="7" spans="1:18" ht="23.4" customHeight="1" x14ac:dyDescent="0.4">
      <c r="A7" s="29"/>
      <c r="B7" s="18"/>
      <c r="C7" s="63" t="s">
        <v>47</v>
      </c>
      <c r="D7" s="63" t="s">
        <v>48</v>
      </c>
      <c r="E7" s="63" t="s">
        <v>39</v>
      </c>
      <c r="F7" s="63" t="s">
        <v>40</v>
      </c>
      <c r="G7" s="18"/>
      <c r="H7" s="35" t="s">
        <v>47</v>
      </c>
      <c r="I7" s="34" t="s">
        <v>48</v>
      </c>
      <c r="J7" s="34" t="s">
        <v>39</v>
      </c>
      <c r="K7" s="34" t="s">
        <v>40</v>
      </c>
      <c r="L7" s="29"/>
      <c r="M7" s="29"/>
      <c r="N7" s="20"/>
      <c r="O7" s="20"/>
      <c r="P7" s="20"/>
      <c r="Q7" s="20"/>
    </row>
    <row r="8" spans="1:18" ht="20" x14ac:dyDescent="0.4">
      <c r="A8" s="29"/>
      <c r="B8" s="18"/>
      <c r="C8" s="63">
        <f>COUNTIF( 'Case Tracking Sheet'!$M$3:$M$4000, "Influenza")</f>
        <v>0</v>
      </c>
      <c r="D8" s="63">
        <f>COUNTIFS( 'Case Tracking Sheet'!$M$3:$M$4000, "Influenza",'Case Tracking Sheet'!$AA$3:$AA$4000,"Active")</f>
        <v>0</v>
      </c>
      <c r="E8" s="63">
        <f>COUNTIFS('Case Tracking Sheet'!$M$3:$M$4000,"Influenza",'Case Tracking Sheet'!$AB$3:$AB$4000,"Yes")</f>
        <v>0</v>
      </c>
      <c r="F8" s="63">
        <f>COUNTIFS('Case Tracking Sheet'!$M$3:$M$4000, "Influenza",'Case Tracking Sheet'!$AC$3:$AC$4000, "Yes")</f>
        <v>0</v>
      </c>
      <c r="G8" s="18"/>
      <c r="H8" s="34">
        <f>COUNTIF('Case Tracking Sheet'!$M$3:$M$4000, "Coinfection (COVID/Flu)")</f>
        <v>0</v>
      </c>
      <c r="I8" s="34">
        <f>COUNTIFS('Case Tracking Sheet'!$M$3:$M$4000, "Coinfection (COVID/Flu)",'Case Tracking Sheet'!AA3:AA4000,"Active")</f>
        <v>0</v>
      </c>
      <c r="J8" s="34">
        <f>COUNTIFS('Case Tracking Sheet'!$M$3:$M$4000, "Coinfection (COVID/Flu)",'Case Tracking Sheet'!$AB$3:$AB$4000, "Yes")</f>
        <v>0</v>
      </c>
      <c r="K8" s="34">
        <f>COUNTIFS('Case Tracking Sheet'!$M$3:$M$4000, "Coinfection (COVID/Flu)",'Case Tracking Sheet'!$AC$3:$AC$4000, "Yes")</f>
        <v>0</v>
      </c>
      <c r="L8" s="29"/>
      <c r="M8" s="29"/>
      <c r="N8" s="20"/>
      <c r="O8" s="20"/>
      <c r="P8" s="20"/>
      <c r="Q8" s="20"/>
    </row>
    <row r="9" spans="1:18" ht="20" x14ac:dyDescent="0.4">
      <c r="A9" s="29"/>
      <c r="B9" s="18"/>
      <c r="C9" s="37"/>
      <c r="D9" s="36"/>
      <c r="E9" s="36"/>
      <c r="F9" s="36"/>
      <c r="G9" s="18"/>
      <c r="H9" s="38"/>
      <c r="I9" s="34"/>
      <c r="J9" s="34"/>
      <c r="K9" s="34"/>
      <c r="L9" s="29"/>
      <c r="M9" s="29"/>
      <c r="N9" s="20"/>
      <c r="O9" s="20"/>
      <c r="P9" s="20"/>
      <c r="Q9" s="20"/>
    </row>
    <row r="10" spans="1:18" ht="20" x14ac:dyDescent="0.4">
      <c r="A10" s="29"/>
      <c r="B10" s="18"/>
      <c r="C10" s="35"/>
      <c r="D10" s="35"/>
      <c r="E10" s="35"/>
      <c r="F10" s="35"/>
      <c r="G10" s="18"/>
      <c r="H10" s="38"/>
      <c r="I10" s="34"/>
      <c r="J10" s="34"/>
      <c r="K10" s="34"/>
      <c r="L10" s="29"/>
      <c r="M10" s="29"/>
      <c r="N10" s="20"/>
      <c r="O10" s="20"/>
      <c r="P10" s="20"/>
      <c r="Q10" s="20"/>
    </row>
    <row r="11" spans="1:18" ht="20" x14ac:dyDescent="0.4">
      <c r="A11" s="29"/>
      <c r="B11" s="29"/>
      <c r="C11" s="29"/>
      <c r="D11" s="29"/>
      <c r="E11" s="29"/>
      <c r="F11" s="29"/>
      <c r="G11" s="29"/>
      <c r="H11" s="29"/>
      <c r="I11" s="29"/>
      <c r="J11" s="29"/>
      <c r="K11" s="29"/>
      <c r="L11" s="29"/>
      <c r="M11" s="29"/>
      <c r="N11" s="20"/>
      <c r="O11" s="20"/>
      <c r="P11" s="20"/>
      <c r="Q11" s="20"/>
    </row>
    <row r="12" spans="1:18" ht="20" x14ac:dyDescent="0.4">
      <c r="A12" s="29"/>
      <c r="B12" s="29"/>
      <c r="C12" s="29"/>
      <c r="D12" s="29"/>
      <c r="E12" s="29"/>
      <c r="F12" s="29"/>
      <c r="G12" s="29"/>
      <c r="H12" s="29"/>
      <c r="I12" s="29"/>
      <c r="J12" s="29"/>
      <c r="K12" s="29"/>
      <c r="L12" s="29"/>
      <c r="M12" s="29"/>
      <c r="N12" s="20"/>
      <c r="O12" s="20"/>
      <c r="P12" s="20"/>
      <c r="Q12" s="20"/>
    </row>
    <row r="13" spans="1:18" ht="20" x14ac:dyDescent="0.4">
      <c r="A13" s="29"/>
      <c r="B13" s="29"/>
      <c r="C13" s="29"/>
      <c r="D13" s="29"/>
      <c r="E13" s="29"/>
      <c r="F13" s="29"/>
      <c r="G13" s="29"/>
      <c r="H13" s="29"/>
      <c r="I13" s="29"/>
      <c r="J13" s="29"/>
      <c r="K13" s="29"/>
      <c r="L13" s="29"/>
      <c r="M13" s="29"/>
      <c r="N13" s="20"/>
      <c r="O13" s="20"/>
      <c r="P13" s="20"/>
      <c r="Q13" s="20"/>
    </row>
    <row r="14" spans="1:18" ht="20" x14ac:dyDescent="0.4">
      <c r="A14" s="29"/>
      <c r="B14" s="29"/>
      <c r="C14" s="29"/>
      <c r="D14" s="29"/>
      <c r="E14" s="29"/>
      <c r="F14" s="29"/>
      <c r="G14" s="29"/>
      <c r="H14" s="29"/>
      <c r="I14" s="29"/>
      <c r="J14" s="29"/>
      <c r="K14" s="29"/>
      <c r="L14" s="29"/>
      <c r="M14" s="29"/>
      <c r="N14" s="20"/>
      <c r="O14" s="20"/>
      <c r="P14" s="20"/>
      <c r="Q14" s="20"/>
    </row>
    <row r="15" spans="1:18" ht="20" x14ac:dyDescent="0.4">
      <c r="A15" s="29"/>
      <c r="B15" s="30" t="s">
        <v>37</v>
      </c>
      <c r="C15" s="32"/>
      <c r="D15" s="32"/>
      <c r="E15" s="29"/>
      <c r="F15" s="30" t="s">
        <v>38</v>
      </c>
      <c r="G15" s="32"/>
      <c r="H15" s="32"/>
      <c r="I15" s="18"/>
      <c r="J15" s="30" t="s">
        <v>36</v>
      </c>
      <c r="K15" s="30"/>
      <c r="L15" s="32"/>
      <c r="M15" s="29"/>
      <c r="N15" s="20"/>
      <c r="O15" s="20"/>
      <c r="P15" s="20"/>
      <c r="Q15" s="20"/>
    </row>
    <row r="16" spans="1:18" ht="20" x14ac:dyDescent="0.4">
      <c r="A16" s="29"/>
      <c r="B16" s="33"/>
      <c r="C16" s="34"/>
      <c r="D16" s="35"/>
      <c r="E16" s="29"/>
      <c r="F16" s="35"/>
      <c r="G16" s="35"/>
      <c r="H16" s="35"/>
      <c r="I16" s="18"/>
      <c r="J16" s="33"/>
      <c r="K16" s="33"/>
      <c r="L16" s="34"/>
      <c r="M16" s="29"/>
      <c r="N16" s="20"/>
      <c r="O16" s="20"/>
      <c r="P16" s="20"/>
      <c r="Q16" s="20"/>
    </row>
    <row r="17" spans="1:18" ht="20" x14ac:dyDescent="0.4">
      <c r="A17" s="29"/>
      <c r="B17" s="64" t="s">
        <v>47</v>
      </c>
      <c r="C17" s="64" t="s">
        <v>39</v>
      </c>
      <c r="D17" s="64" t="s">
        <v>40</v>
      </c>
      <c r="E17" s="65"/>
      <c r="F17" s="64" t="s">
        <v>47</v>
      </c>
      <c r="G17" s="64" t="s">
        <v>39</v>
      </c>
      <c r="H17" s="64" t="s">
        <v>40</v>
      </c>
      <c r="I17" s="18"/>
      <c r="J17" s="64" t="s">
        <v>47</v>
      </c>
      <c r="K17" s="64" t="s">
        <v>39</v>
      </c>
      <c r="L17" s="64" t="s">
        <v>40</v>
      </c>
      <c r="M17" s="29"/>
      <c r="N17" s="20"/>
      <c r="O17" s="20"/>
      <c r="P17" s="20"/>
      <c r="Q17" s="20"/>
    </row>
    <row r="18" spans="1:18" ht="20" x14ac:dyDescent="0.4">
      <c r="A18" s="29"/>
      <c r="B18" s="64">
        <f>COUNTIF('Case Tracking Sheet'!$M$3:$M$4000, "RSV")</f>
        <v>0</v>
      </c>
      <c r="C18" s="64">
        <f>COUNTIFS('Case Tracking Sheet'!$M$3:$M$4000, "RSV",'Case Tracking Sheet'!$AB$3:$AB$4000, "Yes")</f>
        <v>0</v>
      </c>
      <c r="D18" s="64">
        <f>COUNTIFS('Case Tracking Sheet'!$M$3:$M$4000, "RSV",'Case Tracking Sheet'!$AC$3:$AC$4000, "Yes")</f>
        <v>0</v>
      </c>
      <c r="E18" s="65"/>
      <c r="F18" s="64">
        <f>COUNTIF('Case Tracking Sheet'!$M$3:$M$4000, "Other")</f>
        <v>0</v>
      </c>
      <c r="G18" s="64">
        <f>COUNTIFS( 'Case Tracking Sheet'!$M$3:$M$4000, "Other",'Case Tracking Sheet'!$AB$3:$AB$4000, "Yes")</f>
        <v>0</v>
      </c>
      <c r="H18" s="64">
        <f>COUNTIFS('Case Tracking Sheet'!$M$3:$M$4000, "Other",'Case Tracking Sheet'!$AC$3:$AC$4000, "Yes")</f>
        <v>0</v>
      </c>
      <c r="I18" s="18"/>
      <c r="J18" s="64">
        <f>COUNTIF( 'Case Tracking Sheet'!$M$3:$M$4000, "COVID-19")</f>
        <v>0</v>
      </c>
      <c r="K18" s="64">
        <f>COUNTIFS( 'Case Tracking Sheet'!$M$3:$M$4000, "COVID-19",'Case Tracking Sheet'!$AB$3:$AB$4000, "Yes")</f>
        <v>0</v>
      </c>
      <c r="L18" s="64">
        <f>COUNTIFS('Case Tracking Sheet'!$M$3:$M$4000, "COVID-19",'Case Tracking Sheet'!$AC$3:$AC$4000, "Yes")</f>
        <v>0</v>
      </c>
      <c r="M18" s="29"/>
      <c r="N18" s="20"/>
      <c r="O18" s="20"/>
      <c r="P18" s="20"/>
      <c r="Q18" s="20"/>
    </row>
    <row r="19" spans="1:18" ht="20" x14ac:dyDescent="0.4">
      <c r="A19" s="29"/>
      <c r="B19" s="38"/>
      <c r="C19" s="34"/>
      <c r="D19" s="34"/>
      <c r="E19" s="29"/>
      <c r="F19" s="38"/>
      <c r="G19" s="34"/>
      <c r="H19" s="34"/>
      <c r="I19" s="18"/>
      <c r="J19" s="38"/>
      <c r="K19" s="38"/>
      <c r="L19" s="34"/>
      <c r="M19" s="29"/>
      <c r="N19" s="20"/>
      <c r="O19" s="20"/>
      <c r="P19" s="20"/>
      <c r="Q19" s="20"/>
    </row>
    <row r="20" spans="1:18" ht="20" x14ac:dyDescent="0.4">
      <c r="A20" s="29"/>
      <c r="B20" s="62" t="s">
        <v>51</v>
      </c>
      <c r="C20" s="34"/>
      <c r="D20" s="34"/>
      <c r="E20" s="29"/>
      <c r="F20" s="62" t="s">
        <v>51</v>
      </c>
      <c r="G20" s="34"/>
      <c r="H20" s="34"/>
      <c r="I20" s="18"/>
      <c r="J20" s="62" t="s">
        <v>51</v>
      </c>
      <c r="K20" s="62"/>
      <c r="L20" s="35"/>
      <c r="M20" s="29"/>
      <c r="N20" s="20"/>
      <c r="O20" s="20"/>
      <c r="P20" s="20"/>
      <c r="Q20" s="20"/>
    </row>
    <row r="21" spans="1:18" ht="20" x14ac:dyDescent="0.4">
      <c r="A21" s="29"/>
      <c r="B21" s="29"/>
      <c r="C21" s="29"/>
      <c r="D21" s="29"/>
      <c r="E21" s="29"/>
      <c r="F21" s="29"/>
      <c r="G21" s="29"/>
      <c r="H21" s="29"/>
      <c r="I21" s="29"/>
      <c r="J21" s="29"/>
      <c r="K21" s="29"/>
      <c r="L21" s="29"/>
      <c r="M21" s="29"/>
      <c r="N21" s="20"/>
      <c r="O21" s="20"/>
      <c r="P21" s="20"/>
      <c r="Q21" s="20"/>
      <c r="R21" s="20"/>
    </row>
    <row r="22" spans="1:18" ht="20" x14ac:dyDescent="0.4">
      <c r="A22" s="29"/>
      <c r="B22" s="29"/>
      <c r="C22" s="29"/>
      <c r="D22" s="29"/>
      <c r="E22" s="29"/>
      <c r="F22" s="29"/>
      <c r="G22" s="29"/>
      <c r="H22" s="29"/>
      <c r="I22" s="29"/>
      <c r="J22" s="29"/>
      <c r="K22" s="29"/>
      <c r="L22" s="29"/>
      <c r="M22" s="29"/>
      <c r="N22" s="20"/>
      <c r="O22" s="20"/>
      <c r="P22" s="20"/>
      <c r="Q22" s="20"/>
      <c r="R22" s="20"/>
    </row>
    <row r="23" spans="1:18" x14ac:dyDescent="0.35">
      <c r="N23" s="20"/>
      <c r="O23" s="20"/>
      <c r="P23" s="20"/>
      <c r="Q23" s="20"/>
      <c r="R23" s="20"/>
    </row>
    <row r="24" spans="1:18" x14ac:dyDescent="0.35">
      <c r="N24" s="20"/>
      <c r="O24" s="20"/>
      <c r="P24" s="20"/>
      <c r="Q24" s="20"/>
      <c r="R24" s="20"/>
    </row>
    <row r="25" spans="1:18" x14ac:dyDescent="0.35">
      <c r="N25" s="20"/>
      <c r="O25" s="20"/>
      <c r="P25" s="20"/>
      <c r="Q25" s="20"/>
      <c r="R25" s="20"/>
    </row>
    <row r="26" spans="1:18" x14ac:dyDescent="0.35">
      <c r="N26" s="20"/>
      <c r="O26" s="20"/>
      <c r="P26" s="20"/>
      <c r="Q26" s="20"/>
      <c r="R26" s="20"/>
    </row>
  </sheetData>
  <sheetProtection algorithmName="SHA-512" hashValue="ePUHAt4KKATO3P63ffaXnXcepu8w76laE1bNjgF6Fh5sTeHhhCNtEuJDAruFc+/jv4syyM5/qiVx/DBYqbXMGQ==" saltValue="fX7TIwOwA23HBIqXIHJ51Q==" spinCount="100000" sheet="1" selectLockedCells="1"/>
  <mergeCells count="1">
    <mergeCell ref="A2:L2"/>
  </mergeCell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00000"/>
  </sheetPr>
  <dimension ref="A1:F72"/>
  <sheetViews>
    <sheetView zoomScale="80" zoomScaleNormal="80" workbookViewId="0">
      <selection activeCell="C47" sqref="C47"/>
    </sheetView>
  </sheetViews>
  <sheetFormatPr defaultColWidth="8.6328125" defaultRowHeight="14.5" x14ac:dyDescent="0.35"/>
  <cols>
    <col min="1" max="1" width="15.36328125" style="15" customWidth="1"/>
    <col min="2" max="2" width="61.08984375" style="15" bestFit="1" customWidth="1"/>
    <col min="3" max="3" width="54.08984375" style="15" customWidth="1"/>
    <col min="4" max="4" width="15.90625" style="15" customWidth="1"/>
    <col min="5" max="6" width="8.90625" style="15"/>
    <col min="7" max="16384" width="8.6328125" style="15"/>
  </cols>
  <sheetData>
    <row r="1" spans="1:4" ht="18" x14ac:dyDescent="0.4">
      <c r="A1" s="106" t="s">
        <v>10</v>
      </c>
      <c r="B1" s="107"/>
      <c r="C1" s="107"/>
      <c r="D1" s="48"/>
    </row>
    <row r="2" spans="1:4" x14ac:dyDescent="0.35">
      <c r="A2" s="49"/>
      <c r="B2" s="50"/>
      <c r="C2" s="51"/>
      <c r="D2" s="52"/>
    </row>
    <row r="3" spans="1:4" ht="15.5" x14ac:dyDescent="0.35">
      <c r="A3" s="49"/>
      <c r="B3" s="53" t="s">
        <v>5</v>
      </c>
      <c r="C3" s="44"/>
      <c r="D3" s="52"/>
    </row>
    <row r="4" spans="1:4" ht="15.5" x14ac:dyDescent="0.35">
      <c r="A4" s="49"/>
      <c r="B4" s="53"/>
      <c r="C4" s="47"/>
      <c r="D4" s="52"/>
    </row>
    <row r="5" spans="1:4" ht="12.9" customHeight="1" x14ac:dyDescent="0.35">
      <c r="A5" s="49"/>
      <c r="B5" s="54" t="s">
        <v>11</v>
      </c>
      <c r="C5" s="47"/>
      <c r="D5" s="52"/>
    </row>
    <row r="6" spans="1:4" ht="15.5" x14ac:dyDescent="0.35">
      <c r="A6" s="49"/>
      <c r="B6" s="55" t="s">
        <v>24</v>
      </c>
      <c r="C6" s="44"/>
      <c r="D6" s="52"/>
    </row>
    <row r="7" spans="1:4" ht="15.5" x14ac:dyDescent="0.35">
      <c r="A7" s="49"/>
      <c r="B7" s="55" t="s">
        <v>12</v>
      </c>
      <c r="C7" s="44"/>
      <c r="D7" s="52"/>
    </row>
    <row r="8" spans="1:4" ht="15.5" x14ac:dyDescent="0.35">
      <c r="A8" s="49"/>
      <c r="B8" s="55" t="s">
        <v>25</v>
      </c>
      <c r="C8" s="44"/>
      <c r="D8" s="52"/>
    </row>
    <row r="9" spans="1:4" ht="15.9" customHeight="1" x14ac:dyDescent="0.35">
      <c r="A9" s="49"/>
      <c r="B9" s="53"/>
      <c r="C9" s="47"/>
      <c r="D9" s="52"/>
    </row>
    <row r="10" spans="1:4" ht="15.5" x14ac:dyDescent="0.35">
      <c r="A10" s="49"/>
      <c r="B10" s="53" t="s">
        <v>6</v>
      </c>
      <c r="C10" s="44"/>
      <c r="D10" s="52"/>
    </row>
    <row r="11" spans="1:4" ht="15.5" x14ac:dyDescent="0.35">
      <c r="A11" s="49"/>
      <c r="B11" s="53"/>
      <c r="C11" s="47"/>
      <c r="D11" s="52"/>
    </row>
    <row r="12" spans="1:4" ht="15.5" x14ac:dyDescent="0.35">
      <c r="A12" s="49"/>
      <c r="B12" s="53" t="s">
        <v>7</v>
      </c>
      <c r="C12" s="44"/>
      <c r="D12" s="52"/>
    </row>
    <row r="13" spans="1:4" ht="15.5" x14ac:dyDescent="0.35">
      <c r="A13" s="49"/>
      <c r="B13" s="56"/>
      <c r="C13" s="47"/>
      <c r="D13" s="52"/>
    </row>
    <row r="14" spans="1:4" ht="15.5" x14ac:dyDescent="0.35">
      <c r="A14" s="49"/>
      <c r="B14" s="53" t="s">
        <v>9</v>
      </c>
      <c r="C14" s="44"/>
      <c r="D14" s="52"/>
    </row>
    <row r="15" spans="1:4" ht="15.5" x14ac:dyDescent="0.35">
      <c r="A15" s="49"/>
      <c r="B15" s="56"/>
      <c r="C15" s="47"/>
      <c r="D15" s="52"/>
    </row>
    <row r="16" spans="1:4" ht="15.5" x14ac:dyDescent="0.35">
      <c r="A16" s="49"/>
      <c r="B16" s="53" t="s">
        <v>8</v>
      </c>
      <c r="C16" s="45"/>
      <c r="D16" s="52"/>
    </row>
    <row r="17" spans="1:4" ht="15.5" x14ac:dyDescent="0.35">
      <c r="A17" s="49"/>
      <c r="B17" s="56"/>
      <c r="C17" s="47"/>
      <c r="D17" s="52"/>
    </row>
    <row r="18" spans="1:4" ht="15.5" x14ac:dyDescent="0.35">
      <c r="A18" s="49"/>
      <c r="B18" s="56"/>
      <c r="C18" s="47"/>
      <c r="D18" s="52"/>
    </row>
    <row r="19" spans="1:4" ht="15.5" x14ac:dyDescent="0.35">
      <c r="A19" s="49"/>
      <c r="B19" s="56"/>
      <c r="C19" s="47"/>
      <c r="D19" s="52"/>
    </row>
    <row r="20" spans="1:4" ht="15.5" x14ac:dyDescent="0.35">
      <c r="A20" s="57" t="s">
        <v>30</v>
      </c>
      <c r="B20" s="56"/>
      <c r="C20" s="47"/>
      <c r="D20" s="52"/>
    </row>
    <row r="21" spans="1:4" ht="15.5" x14ac:dyDescent="0.35">
      <c r="A21" s="49"/>
      <c r="B21" s="56"/>
      <c r="C21" s="47"/>
      <c r="D21" s="52"/>
    </row>
    <row r="22" spans="1:4" ht="15.5" x14ac:dyDescent="0.35">
      <c r="A22" s="49"/>
      <c r="B22" s="53" t="s">
        <v>42</v>
      </c>
      <c r="C22" s="51"/>
      <c r="D22" s="52"/>
    </row>
    <row r="23" spans="1:4" ht="15.5" x14ac:dyDescent="0.35">
      <c r="A23" s="58"/>
      <c r="B23" s="46"/>
      <c r="C23" s="51"/>
      <c r="D23" s="52"/>
    </row>
    <row r="24" spans="1:4" ht="15.5" x14ac:dyDescent="0.35">
      <c r="A24" s="59"/>
      <c r="B24" s="60"/>
      <c r="C24" s="60"/>
      <c r="D24" s="61"/>
    </row>
    <row r="25" spans="1:4" x14ac:dyDescent="0.35">
      <c r="A25" s="1"/>
      <c r="B25" s="22"/>
      <c r="C25" s="22"/>
      <c r="D25" s="22"/>
    </row>
    <row r="26" spans="1:4" x14ac:dyDescent="0.35">
      <c r="A26" s="1"/>
      <c r="B26" s="23"/>
      <c r="C26" s="22"/>
      <c r="D26" s="22"/>
    </row>
    <row r="27" spans="1:4" x14ac:dyDescent="0.35">
      <c r="A27" s="1"/>
      <c r="B27" s="23"/>
      <c r="C27" s="22"/>
      <c r="D27" s="22"/>
    </row>
    <row r="28" spans="1:4" x14ac:dyDescent="0.35">
      <c r="A28" s="1"/>
      <c r="B28" s="23"/>
      <c r="C28" s="22"/>
      <c r="D28" s="22"/>
    </row>
    <row r="29" spans="1:4" x14ac:dyDescent="0.35">
      <c r="A29" s="1"/>
      <c r="B29" s="22"/>
      <c r="C29" s="22"/>
      <c r="D29" s="22"/>
    </row>
    <row r="30" spans="1:4" x14ac:dyDescent="0.35">
      <c r="A30" s="1"/>
      <c r="B30" s="23"/>
      <c r="C30" s="23"/>
      <c r="D30" s="23"/>
    </row>
    <row r="31" spans="1:4" x14ac:dyDescent="0.35">
      <c r="A31" s="1"/>
      <c r="B31" s="22"/>
      <c r="C31" s="22"/>
      <c r="D31" s="22"/>
    </row>
    <row r="32" spans="1:4" x14ac:dyDescent="0.35">
      <c r="A32" s="1"/>
      <c r="B32" s="22"/>
      <c r="C32" s="24"/>
      <c r="D32" s="22"/>
    </row>
    <row r="33" spans="1:5" x14ac:dyDescent="0.35">
      <c r="A33" s="1"/>
      <c r="B33" s="25"/>
      <c r="C33" s="1"/>
      <c r="D33" s="1"/>
    </row>
    <row r="34" spans="1:5" ht="15.5" x14ac:dyDescent="0.35">
      <c r="A34" s="26"/>
      <c r="B34" s="1"/>
      <c r="C34" s="1"/>
      <c r="D34" s="1"/>
    </row>
    <row r="35" spans="1:5" x14ac:dyDescent="0.35">
      <c r="A35" s="1"/>
      <c r="B35" s="1"/>
      <c r="C35" s="1"/>
      <c r="D35" s="1"/>
    </row>
    <row r="36" spans="1:5" x14ac:dyDescent="0.35">
      <c r="A36" s="1"/>
      <c r="B36" s="23"/>
      <c r="C36" s="23"/>
      <c r="D36" s="27"/>
      <c r="E36" s="1"/>
    </row>
    <row r="37" spans="1:5" x14ac:dyDescent="0.35">
      <c r="A37" s="1"/>
      <c r="B37" s="1"/>
      <c r="C37" s="1"/>
      <c r="D37" s="1"/>
      <c r="E37" s="1"/>
    </row>
    <row r="38" spans="1:5" x14ac:dyDescent="0.35">
      <c r="A38" s="1"/>
      <c r="B38" s="1"/>
      <c r="C38" s="1"/>
      <c r="D38" s="1"/>
      <c r="E38" s="1"/>
    </row>
    <row r="39" spans="1:5" x14ac:dyDescent="0.35">
      <c r="A39" s="1"/>
      <c r="B39" s="23"/>
      <c r="C39" s="23"/>
      <c r="D39" s="27"/>
      <c r="E39" s="1"/>
    </row>
    <row r="40" spans="1:5" x14ac:dyDescent="0.35">
      <c r="A40" s="1"/>
      <c r="B40" s="1"/>
      <c r="C40" s="1"/>
      <c r="D40" s="1"/>
      <c r="E40" s="1"/>
    </row>
    <row r="41" spans="1:5" x14ac:dyDescent="0.35">
      <c r="A41" s="1"/>
      <c r="B41" s="1"/>
      <c r="C41" s="1"/>
      <c r="D41" s="1"/>
      <c r="E41" s="1"/>
    </row>
    <row r="42" spans="1:5" x14ac:dyDescent="0.35">
      <c r="A42" s="1"/>
      <c r="B42" s="23"/>
      <c r="C42" s="23"/>
      <c r="D42" s="27"/>
      <c r="E42" s="1"/>
    </row>
    <row r="43" spans="1:5" x14ac:dyDescent="0.35">
      <c r="A43" s="1"/>
      <c r="B43" s="1"/>
      <c r="C43" s="1"/>
      <c r="D43" s="1"/>
      <c r="E43" s="1"/>
    </row>
    <row r="44" spans="1:5" x14ac:dyDescent="0.35">
      <c r="A44" s="1"/>
      <c r="B44" s="1"/>
      <c r="C44" s="1"/>
      <c r="D44" s="1"/>
      <c r="E44" s="1"/>
    </row>
    <row r="45" spans="1:5" x14ac:dyDescent="0.35">
      <c r="A45" s="1"/>
      <c r="B45" s="23"/>
      <c r="C45" s="23"/>
      <c r="D45" s="27"/>
      <c r="E45" s="1"/>
    </row>
    <row r="46" spans="1:5" x14ac:dyDescent="0.35">
      <c r="A46" s="1"/>
      <c r="B46" s="1"/>
      <c r="C46" s="1"/>
      <c r="D46" s="1"/>
      <c r="E46" s="1"/>
    </row>
    <row r="47" spans="1:5" x14ac:dyDescent="0.35">
      <c r="A47" s="1"/>
      <c r="B47" s="1"/>
      <c r="C47" s="1"/>
      <c r="D47" s="1"/>
      <c r="E47" s="1"/>
    </row>
    <row r="48" spans="1:5" x14ac:dyDescent="0.35">
      <c r="A48" s="1"/>
      <c r="B48" s="1"/>
      <c r="C48" s="1"/>
      <c r="D48" s="1"/>
      <c r="E48" s="1"/>
    </row>
    <row r="49" spans="1:6" x14ac:dyDescent="0.35">
      <c r="A49" s="1"/>
      <c r="B49" s="1"/>
      <c r="C49" s="1"/>
      <c r="D49" s="1"/>
      <c r="E49" s="1"/>
    </row>
    <row r="50" spans="1:6" x14ac:dyDescent="0.35">
      <c r="A50" s="28"/>
      <c r="B50" s="1"/>
      <c r="C50" s="1"/>
      <c r="D50" s="1"/>
      <c r="E50" s="1"/>
    </row>
    <row r="51" spans="1:6" ht="37.5" customHeight="1" x14ac:dyDescent="0.35">
      <c r="A51" s="28"/>
      <c r="B51" s="1"/>
      <c r="C51" s="1"/>
      <c r="D51" s="1"/>
      <c r="E51" s="22"/>
      <c r="F51" s="20"/>
    </row>
    <row r="52" spans="1:6" x14ac:dyDescent="0.35">
      <c r="A52" s="1"/>
      <c r="B52" s="23"/>
      <c r="C52" s="23"/>
      <c r="D52" s="1"/>
      <c r="E52" s="1"/>
    </row>
    <row r="53" spans="1:6" x14ac:dyDescent="0.35">
      <c r="A53" s="1"/>
      <c r="B53" s="22"/>
      <c r="C53" s="22"/>
      <c r="D53" s="1"/>
      <c r="E53" s="1"/>
    </row>
    <row r="54" spans="1:6" ht="31.5" customHeight="1" x14ac:dyDescent="0.35">
      <c r="A54" s="1"/>
      <c r="B54" s="22"/>
      <c r="C54" s="22"/>
      <c r="D54" s="1"/>
      <c r="E54" s="1"/>
    </row>
    <row r="55" spans="1:6" x14ac:dyDescent="0.35">
      <c r="A55" s="1"/>
      <c r="B55" s="23"/>
      <c r="C55" s="23"/>
      <c r="D55" s="1"/>
      <c r="E55" s="1"/>
    </row>
    <row r="56" spans="1:6" x14ac:dyDescent="0.35">
      <c r="A56" s="1"/>
      <c r="B56" s="1"/>
      <c r="C56" s="1"/>
      <c r="D56" s="1"/>
      <c r="E56" s="1"/>
    </row>
    <row r="57" spans="1:6" x14ac:dyDescent="0.35">
      <c r="A57" s="1"/>
      <c r="B57" s="1"/>
      <c r="C57" s="1"/>
      <c r="D57" s="1"/>
      <c r="E57" s="1"/>
    </row>
    <row r="58" spans="1:6" x14ac:dyDescent="0.35">
      <c r="E58" s="1"/>
    </row>
    <row r="59" spans="1:6" x14ac:dyDescent="0.35">
      <c r="E59" s="1"/>
    </row>
    <row r="60" spans="1:6" x14ac:dyDescent="0.35">
      <c r="E60" s="1"/>
    </row>
    <row r="61" spans="1:6" x14ac:dyDescent="0.35">
      <c r="E61" s="1"/>
    </row>
    <row r="62" spans="1:6" x14ac:dyDescent="0.35">
      <c r="E62" s="1"/>
    </row>
    <row r="63" spans="1:6" x14ac:dyDescent="0.35">
      <c r="E63" s="1"/>
    </row>
    <row r="64" spans="1:6" x14ac:dyDescent="0.35">
      <c r="E64" s="1"/>
    </row>
    <row r="65" spans="5:5" x14ac:dyDescent="0.35">
      <c r="E65" s="1"/>
    </row>
    <row r="66" spans="5:5" x14ac:dyDescent="0.35">
      <c r="E66" s="1"/>
    </row>
    <row r="67" spans="5:5" x14ac:dyDescent="0.35">
      <c r="E67" s="1"/>
    </row>
    <row r="68" spans="5:5" x14ac:dyDescent="0.35">
      <c r="E68" s="1"/>
    </row>
    <row r="69" spans="5:5" x14ac:dyDescent="0.35">
      <c r="E69" s="1"/>
    </row>
    <row r="70" spans="5:5" x14ac:dyDescent="0.35">
      <c r="E70" s="1"/>
    </row>
    <row r="71" spans="5:5" x14ac:dyDescent="0.35">
      <c r="E71" s="1"/>
    </row>
    <row r="72" spans="5:5" x14ac:dyDescent="0.35">
      <c r="E72" s="1"/>
    </row>
  </sheetData>
  <sheetProtection algorithmName="SHA-512" hashValue="4i+qq4upZ9r7h3vH12gfTHgYTbreNySy/5cnHcEWOp/Fx8DUCYivS+Hm9IjeUd8aDYBSdF5cnlHk6qsKrVOc/g==" saltValue="Rzt0KERWOp94XRFmQ2h6ow==" spinCount="100000" sheet="1" objects="1" scenarios="1"/>
  <mergeCells count="1">
    <mergeCell ref="A1:C1"/>
  </mergeCells>
  <dataValidations count="4">
    <dataValidation type="list" allowBlank="1" showInputMessage="1" showErrorMessage="1" sqref="B31" xr:uid="{00000000-0002-0000-0200-000000000000}">
      <formula1>"suspect, pending, confirmed"</formula1>
    </dataValidation>
    <dataValidation type="list" allowBlank="1" showInputMessage="1" showErrorMessage="1" sqref="C31" xr:uid="{00000000-0002-0000-0200-000001000000}">
      <formula1>"Gastro-intestinal, Respiratory, Other"</formula1>
    </dataValidation>
    <dataValidation type="list" allowBlank="1" showInputMessage="1" showErrorMessage="1" sqref="D31" xr:uid="{00000000-0002-0000-0200-000002000000}">
      <formula1>"C.difficle, Influenza A, Influenza B, Norovirus, Pneumococcal, Other"</formula1>
    </dataValidation>
    <dataValidation type="list" allowBlank="1" showInputMessage="1" showErrorMessage="1" sqref="B53:C53 B56:C56" xr:uid="{00000000-0002-0000-0200-000003000000}">
      <formula1>"Yes, No"</formula1>
    </dataValidation>
  </dataValidations>
  <pageMargins left="0.7" right="0.7" top="0.75" bottom="0.75" header="0.3" footer="0.3"/>
  <pageSetup orientation="portrait" horizontalDpi="90" verticalDpi="9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LK407"/>
  <sheetViews>
    <sheetView showZeros="0" tabSelected="1" zoomScale="80" zoomScaleNormal="80" workbookViewId="0">
      <pane xSplit="4" ySplit="1" topLeftCell="E2" activePane="bottomRight" state="frozen"/>
      <selection pane="topRight" activeCell="E1" sqref="E1"/>
      <selection pane="bottomLeft" activeCell="A2" sqref="A2"/>
      <selection pane="bottomRight" activeCell="S3" sqref="S3"/>
    </sheetView>
  </sheetViews>
  <sheetFormatPr defaultColWidth="8.90625" defaultRowHeight="15.5" x14ac:dyDescent="0.35"/>
  <cols>
    <col min="1" max="1" width="14" style="81" customWidth="1"/>
    <col min="2" max="2" width="13.453125" style="89" customWidth="1"/>
    <col min="3" max="3" width="15.08984375" style="89" customWidth="1"/>
    <col min="4" max="4" width="16.36328125" style="85" customWidth="1"/>
    <col min="5" max="5" width="14" style="83" customWidth="1"/>
    <col min="6" max="6" width="10.453125" style="89" customWidth="1"/>
    <col min="7" max="7" width="18.1796875" style="85" bestFit="1" customWidth="1"/>
    <col min="8" max="8" width="9.453125" style="90" customWidth="1"/>
    <col min="9" max="9" width="10.08984375" style="85" customWidth="1"/>
    <col min="10" max="10" width="10" style="89" customWidth="1"/>
    <col min="11" max="11" width="11.1796875" style="89" customWidth="1"/>
    <col min="12" max="12" width="14" style="81" customWidth="1"/>
    <col min="13" max="13" width="23.36328125" style="89" bestFit="1" customWidth="1"/>
    <col min="14" max="14" width="14" style="81" customWidth="1"/>
    <col min="15" max="15" width="11.36328125" style="89" customWidth="1"/>
    <col min="16" max="24" width="6.90625" style="89" customWidth="1"/>
    <col min="25" max="25" width="6.90625" style="90" customWidth="1"/>
    <col min="26" max="26" width="13.453125" style="102" customWidth="1"/>
    <col min="27" max="27" width="9.81640625" style="102" customWidth="1"/>
    <col min="28" max="28" width="12.54296875" style="88" customWidth="1"/>
    <col min="29" max="29" width="11.36328125" style="88" customWidth="1"/>
    <col min="30" max="31" width="14" style="84" customWidth="1"/>
    <col min="32" max="32" width="35" style="92" customWidth="1"/>
    <col min="33" max="33" width="36" style="86" customWidth="1"/>
    <col min="34" max="206" width="8.90625" style="86"/>
    <col min="207" max="323" width="8.90625" style="87"/>
    <col min="324" max="16384" width="8.90625" style="88"/>
  </cols>
  <sheetData>
    <row r="1" spans="1:32" x14ac:dyDescent="0.35">
      <c r="A1" s="116" t="s">
        <v>26</v>
      </c>
      <c r="B1" s="117"/>
      <c r="C1" s="117"/>
      <c r="D1" s="117"/>
      <c r="E1" s="103"/>
      <c r="F1" s="103"/>
      <c r="G1" s="103"/>
      <c r="H1" s="103"/>
      <c r="I1" s="103"/>
      <c r="J1" s="104"/>
      <c r="K1" s="108" t="s">
        <v>72</v>
      </c>
      <c r="L1" s="108"/>
      <c r="M1" s="109"/>
      <c r="N1" s="110" t="s">
        <v>3</v>
      </c>
      <c r="O1" s="111"/>
      <c r="P1" s="111"/>
      <c r="Q1" s="111"/>
      <c r="R1" s="111"/>
      <c r="S1" s="111"/>
      <c r="T1" s="111"/>
      <c r="U1" s="111"/>
      <c r="V1" s="111"/>
      <c r="W1" s="111"/>
      <c r="X1" s="111"/>
      <c r="Y1" s="112"/>
      <c r="Z1" s="114" t="s">
        <v>50</v>
      </c>
      <c r="AA1" s="115"/>
      <c r="AB1" s="113" t="s">
        <v>4</v>
      </c>
      <c r="AC1" s="113"/>
      <c r="AD1" s="113"/>
      <c r="AE1" s="113"/>
      <c r="AF1" s="113"/>
    </row>
    <row r="2" spans="1:32" ht="116" x14ac:dyDescent="0.35">
      <c r="A2" s="66" t="s">
        <v>52</v>
      </c>
      <c r="B2" s="67" t="s">
        <v>0</v>
      </c>
      <c r="C2" s="67" t="s">
        <v>2</v>
      </c>
      <c r="D2" s="68" t="s">
        <v>1</v>
      </c>
      <c r="E2" s="69" t="s">
        <v>53</v>
      </c>
      <c r="F2" s="70" t="s">
        <v>34</v>
      </c>
      <c r="G2" s="71" t="s">
        <v>27</v>
      </c>
      <c r="H2" s="72" t="s">
        <v>28</v>
      </c>
      <c r="I2" s="71" t="s">
        <v>41</v>
      </c>
      <c r="J2" s="70" t="s">
        <v>33</v>
      </c>
      <c r="K2" s="73" t="s">
        <v>56</v>
      </c>
      <c r="L2" s="74" t="s">
        <v>54</v>
      </c>
      <c r="M2" s="75" t="s">
        <v>73</v>
      </c>
      <c r="N2" s="76" t="s">
        <v>55</v>
      </c>
      <c r="O2" s="77" t="s">
        <v>57</v>
      </c>
      <c r="P2" s="95" t="s">
        <v>62</v>
      </c>
      <c r="Q2" s="95" t="s">
        <v>63</v>
      </c>
      <c r="R2" s="95" t="s">
        <v>64</v>
      </c>
      <c r="S2" s="97" t="s">
        <v>67</v>
      </c>
      <c r="T2" s="95" t="s">
        <v>68</v>
      </c>
      <c r="U2" s="95" t="s">
        <v>69</v>
      </c>
      <c r="V2" s="95" t="s">
        <v>70</v>
      </c>
      <c r="W2" s="95" t="s">
        <v>65</v>
      </c>
      <c r="X2" s="95" t="s">
        <v>66</v>
      </c>
      <c r="Y2" s="96" t="s">
        <v>71</v>
      </c>
      <c r="Z2" s="98" t="s">
        <v>74</v>
      </c>
      <c r="AA2" s="98" t="s">
        <v>46</v>
      </c>
      <c r="AB2" s="78" t="s">
        <v>58</v>
      </c>
      <c r="AC2" s="78" t="s">
        <v>59</v>
      </c>
      <c r="AD2" s="79" t="s">
        <v>60</v>
      </c>
      <c r="AE2" s="94" t="s">
        <v>61</v>
      </c>
      <c r="AF2" s="80" t="s">
        <v>49</v>
      </c>
    </row>
    <row r="3" spans="1:32" x14ac:dyDescent="0.35">
      <c r="D3" s="89"/>
      <c r="E3" s="82"/>
      <c r="L3" s="82"/>
      <c r="N3" s="82"/>
      <c r="O3" s="91"/>
      <c r="P3" s="91"/>
      <c r="Q3" s="91"/>
      <c r="R3" s="91"/>
      <c r="S3" s="91"/>
      <c r="T3" s="91"/>
      <c r="U3" s="91"/>
      <c r="V3" s="91"/>
      <c r="W3" s="91"/>
      <c r="X3" s="91"/>
      <c r="Y3" s="91"/>
      <c r="Z3" s="99">
        <f t="shared" ref="Z3:Z66" si="0">IF(M3="Influenza",MIN(N3,L3)+5,0)+IF(M3="Coinfection (COVID/Flu)",MIN(N3,L3)+5,0)</f>
        <v>0</v>
      </c>
      <c r="AA3" s="100" t="str">
        <f ca="1">IF(OR(Z3=0),"",IF(Z3&lt;TODAY(),"Cleared","Active"))</f>
        <v/>
      </c>
      <c r="AB3" s="89"/>
      <c r="AC3" s="89"/>
      <c r="AD3" s="81"/>
      <c r="AE3" s="81"/>
      <c r="AF3" s="93"/>
    </row>
    <row r="4" spans="1:32" x14ac:dyDescent="0.35">
      <c r="D4" s="89"/>
      <c r="E4" s="82"/>
      <c r="L4" s="83"/>
      <c r="O4" s="91"/>
      <c r="P4" s="91"/>
      <c r="Q4" s="91"/>
      <c r="R4" s="91"/>
      <c r="S4" s="91"/>
      <c r="T4" s="91"/>
      <c r="U4" s="91"/>
      <c r="V4" s="91"/>
      <c r="W4" s="91"/>
      <c r="X4" s="91"/>
      <c r="Y4" s="91"/>
      <c r="Z4" s="99">
        <f t="shared" si="0"/>
        <v>0</v>
      </c>
      <c r="AA4" s="100" t="str">
        <f t="shared" ref="AA4:AA67" ca="1" si="1">IF(OR(Z4=0),"",IF(Z4&lt;TODAY(),"Cleared","Active"))</f>
        <v/>
      </c>
      <c r="AB4" s="89"/>
      <c r="AC4" s="89"/>
      <c r="AD4" s="81"/>
      <c r="AE4" s="81"/>
      <c r="AF4" s="93"/>
    </row>
    <row r="5" spans="1:32" x14ac:dyDescent="0.35">
      <c r="D5" s="89"/>
      <c r="E5" s="82"/>
      <c r="L5" s="83"/>
      <c r="O5" s="91"/>
      <c r="P5" s="91"/>
      <c r="Q5" s="91"/>
      <c r="R5" s="91"/>
      <c r="S5" s="91"/>
      <c r="T5" s="91"/>
      <c r="U5" s="91"/>
      <c r="V5" s="91"/>
      <c r="W5" s="91"/>
      <c r="X5" s="91"/>
      <c r="Y5" s="91"/>
      <c r="Z5" s="99">
        <f t="shared" si="0"/>
        <v>0</v>
      </c>
      <c r="AA5" s="100" t="str">
        <f t="shared" ca="1" si="1"/>
        <v/>
      </c>
      <c r="AB5" s="89"/>
      <c r="AC5" s="89"/>
      <c r="AD5" s="81"/>
      <c r="AE5" s="81"/>
      <c r="AF5" s="93"/>
    </row>
    <row r="6" spans="1:32" x14ac:dyDescent="0.35">
      <c r="D6" s="89"/>
      <c r="E6" s="82"/>
      <c r="O6" s="91"/>
      <c r="P6" s="91"/>
      <c r="Q6" s="91"/>
      <c r="R6" s="91"/>
      <c r="S6" s="91"/>
      <c r="T6" s="91"/>
      <c r="U6" s="91"/>
      <c r="V6" s="91"/>
      <c r="W6" s="91"/>
      <c r="X6" s="91"/>
      <c r="Y6" s="91"/>
      <c r="Z6" s="99">
        <f t="shared" si="0"/>
        <v>0</v>
      </c>
      <c r="AA6" s="100" t="str">
        <f t="shared" ca="1" si="1"/>
        <v/>
      </c>
      <c r="AB6" s="89"/>
      <c r="AC6" s="89"/>
      <c r="AD6" s="81"/>
      <c r="AE6" s="81"/>
      <c r="AF6" s="93"/>
    </row>
    <row r="7" spans="1:32" x14ac:dyDescent="0.35">
      <c r="D7" s="89"/>
      <c r="E7" s="82"/>
      <c r="L7" s="83"/>
      <c r="O7" s="91"/>
      <c r="P7" s="91"/>
      <c r="Q7" s="91"/>
      <c r="R7" s="91"/>
      <c r="S7" s="91"/>
      <c r="T7" s="91"/>
      <c r="U7" s="91"/>
      <c r="V7" s="91"/>
      <c r="W7" s="91"/>
      <c r="X7" s="91"/>
      <c r="Y7" s="91"/>
      <c r="Z7" s="99">
        <f t="shared" si="0"/>
        <v>0</v>
      </c>
      <c r="AA7" s="100" t="str">
        <f t="shared" ca="1" si="1"/>
        <v/>
      </c>
      <c r="AB7" s="89"/>
      <c r="AC7" s="89"/>
      <c r="AD7" s="81"/>
      <c r="AE7" s="81"/>
      <c r="AF7" s="93"/>
    </row>
    <row r="8" spans="1:32" x14ac:dyDescent="0.35">
      <c r="D8" s="89"/>
      <c r="E8" s="82"/>
      <c r="L8" s="83"/>
      <c r="O8" s="91"/>
      <c r="P8" s="91"/>
      <c r="Q8" s="91"/>
      <c r="R8" s="91"/>
      <c r="S8" s="91"/>
      <c r="T8" s="91"/>
      <c r="U8" s="91"/>
      <c r="V8" s="91"/>
      <c r="W8" s="91"/>
      <c r="X8" s="91"/>
      <c r="Y8" s="91"/>
      <c r="Z8" s="99">
        <f t="shared" si="0"/>
        <v>0</v>
      </c>
      <c r="AA8" s="100" t="str">
        <f t="shared" ca="1" si="1"/>
        <v/>
      </c>
      <c r="AB8" s="89"/>
      <c r="AC8" s="89"/>
      <c r="AD8" s="81"/>
      <c r="AE8" s="81"/>
      <c r="AF8" s="93"/>
    </row>
    <row r="9" spans="1:32" x14ac:dyDescent="0.35">
      <c r="E9" s="82"/>
      <c r="O9" s="91"/>
      <c r="P9" s="91"/>
      <c r="Q9" s="91"/>
      <c r="R9" s="91"/>
      <c r="S9" s="91"/>
      <c r="T9" s="91"/>
      <c r="U9" s="91"/>
      <c r="V9" s="91"/>
      <c r="W9" s="91"/>
      <c r="X9" s="91"/>
      <c r="Y9" s="91"/>
      <c r="Z9" s="99">
        <f t="shared" si="0"/>
        <v>0</v>
      </c>
      <c r="AA9" s="100" t="str">
        <f t="shared" ca="1" si="1"/>
        <v/>
      </c>
      <c r="AB9" s="89"/>
      <c r="AC9" s="89"/>
      <c r="AD9" s="81"/>
      <c r="AE9" s="81"/>
      <c r="AF9" s="93"/>
    </row>
    <row r="10" spans="1:32" x14ac:dyDescent="0.35">
      <c r="E10" s="82"/>
      <c r="L10" s="83"/>
      <c r="O10" s="91"/>
      <c r="P10" s="91"/>
      <c r="Q10" s="91"/>
      <c r="R10" s="91"/>
      <c r="S10" s="91"/>
      <c r="T10" s="91"/>
      <c r="U10" s="91"/>
      <c r="V10" s="91"/>
      <c r="W10" s="91"/>
      <c r="X10" s="91"/>
      <c r="Y10" s="91"/>
      <c r="Z10" s="99">
        <f t="shared" si="0"/>
        <v>0</v>
      </c>
      <c r="AA10" s="100" t="str">
        <f t="shared" ca="1" si="1"/>
        <v/>
      </c>
      <c r="AB10" s="89"/>
      <c r="AC10" s="89"/>
      <c r="AD10" s="81"/>
      <c r="AE10" s="81"/>
      <c r="AF10" s="93"/>
    </row>
    <row r="11" spans="1:32" x14ac:dyDescent="0.35">
      <c r="E11" s="82"/>
      <c r="L11" s="83"/>
      <c r="O11" s="91"/>
      <c r="P11" s="91"/>
      <c r="Q11" s="91"/>
      <c r="R11" s="91"/>
      <c r="S11" s="91"/>
      <c r="T11" s="91"/>
      <c r="U11" s="91"/>
      <c r="V11" s="91"/>
      <c r="W11" s="91"/>
      <c r="X11" s="91"/>
      <c r="Y11" s="91"/>
      <c r="Z11" s="99">
        <f t="shared" si="0"/>
        <v>0</v>
      </c>
      <c r="AA11" s="100" t="str">
        <f t="shared" ca="1" si="1"/>
        <v/>
      </c>
      <c r="AB11" s="89"/>
      <c r="AC11" s="89"/>
      <c r="AD11" s="81"/>
      <c r="AE11" s="81"/>
      <c r="AF11" s="93"/>
    </row>
    <row r="12" spans="1:32" x14ac:dyDescent="0.35">
      <c r="E12" s="82"/>
      <c r="O12" s="91"/>
      <c r="P12" s="91"/>
      <c r="Q12" s="91"/>
      <c r="R12" s="91"/>
      <c r="S12" s="91"/>
      <c r="T12" s="91"/>
      <c r="U12" s="91"/>
      <c r="V12" s="91"/>
      <c r="W12" s="91"/>
      <c r="X12" s="91"/>
      <c r="Y12" s="91"/>
      <c r="Z12" s="99">
        <f t="shared" si="0"/>
        <v>0</v>
      </c>
      <c r="AA12" s="100" t="str">
        <f t="shared" ca="1" si="1"/>
        <v/>
      </c>
      <c r="AB12" s="89"/>
      <c r="AC12" s="89"/>
      <c r="AD12" s="81"/>
      <c r="AE12" s="81"/>
      <c r="AF12" s="93"/>
    </row>
    <row r="13" spans="1:32" x14ac:dyDescent="0.35">
      <c r="E13" s="82"/>
      <c r="O13" s="91"/>
      <c r="P13" s="91"/>
      <c r="Q13" s="91"/>
      <c r="R13" s="91"/>
      <c r="S13" s="91"/>
      <c r="T13" s="91"/>
      <c r="U13" s="91"/>
      <c r="V13" s="91"/>
      <c r="W13" s="91"/>
      <c r="X13" s="91"/>
      <c r="Y13" s="91"/>
      <c r="Z13" s="99">
        <f t="shared" si="0"/>
        <v>0</v>
      </c>
      <c r="AA13" s="100" t="str">
        <f t="shared" ca="1" si="1"/>
        <v/>
      </c>
      <c r="AB13" s="89"/>
      <c r="AC13" s="89"/>
      <c r="AD13" s="81"/>
      <c r="AE13" s="81"/>
      <c r="AF13" s="93"/>
    </row>
    <row r="14" spans="1:32" x14ac:dyDescent="0.35">
      <c r="E14" s="82"/>
      <c r="O14" s="91"/>
      <c r="P14" s="91"/>
      <c r="Q14" s="91"/>
      <c r="R14" s="91"/>
      <c r="S14" s="91"/>
      <c r="T14" s="91"/>
      <c r="U14" s="91"/>
      <c r="V14" s="91"/>
      <c r="W14" s="91"/>
      <c r="X14" s="91"/>
      <c r="Y14" s="91"/>
      <c r="Z14" s="99">
        <f t="shared" si="0"/>
        <v>0</v>
      </c>
      <c r="AA14" s="100" t="str">
        <f t="shared" ca="1" si="1"/>
        <v/>
      </c>
      <c r="AB14" s="89"/>
      <c r="AC14" s="89"/>
      <c r="AD14" s="81"/>
      <c r="AE14" s="81"/>
      <c r="AF14" s="93"/>
    </row>
    <row r="15" spans="1:32" x14ac:dyDescent="0.35">
      <c r="E15" s="82"/>
      <c r="O15" s="91"/>
      <c r="P15" s="91"/>
      <c r="Q15" s="91"/>
      <c r="R15" s="91"/>
      <c r="S15" s="91"/>
      <c r="T15" s="91"/>
      <c r="U15" s="91"/>
      <c r="V15" s="91"/>
      <c r="W15" s="91"/>
      <c r="X15" s="91"/>
      <c r="Y15" s="91"/>
      <c r="Z15" s="99">
        <f t="shared" si="0"/>
        <v>0</v>
      </c>
      <c r="AA15" s="100" t="str">
        <f t="shared" ca="1" si="1"/>
        <v/>
      </c>
      <c r="AB15" s="89"/>
      <c r="AC15" s="89"/>
      <c r="AD15" s="81"/>
      <c r="AE15" s="81"/>
      <c r="AF15" s="93"/>
    </row>
    <row r="16" spans="1:32" x14ac:dyDescent="0.35">
      <c r="E16" s="82"/>
      <c r="O16" s="91"/>
      <c r="P16" s="91"/>
      <c r="Q16" s="91"/>
      <c r="R16" s="91"/>
      <c r="S16" s="91"/>
      <c r="T16" s="91"/>
      <c r="U16" s="91"/>
      <c r="V16" s="91"/>
      <c r="W16" s="91"/>
      <c r="X16" s="91"/>
      <c r="Y16" s="91"/>
      <c r="Z16" s="99">
        <f t="shared" si="0"/>
        <v>0</v>
      </c>
      <c r="AA16" s="100" t="str">
        <f t="shared" ca="1" si="1"/>
        <v/>
      </c>
      <c r="AB16" s="89"/>
      <c r="AC16" s="89"/>
      <c r="AD16" s="81"/>
      <c r="AE16" s="81"/>
      <c r="AF16" s="93"/>
    </row>
    <row r="17" spans="5:32" x14ac:dyDescent="0.35">
      <c r="E17" s="82"/>
      <c r="Y17" s="89"/>
      <c r="Z17" s="99">
        <f t="shared" si="0"/>
        <v>0</v>
      </c>
      <c r="AA17" s="100" t="str">
        <f t="shared" ca="1" si="1"/>
        <v/>
      </c>
      <c r="AB17" s="89"/>
      <c r="AC17" s="89"/>
      <c r="AD17" s="81"/>
      <c r="AE17" s="81"/>
      <c r="AF17" s="93"/>
    </row>
    <row r="18" spans="5:32" x14ac:dyDescent="0.35">
      <c r="E18" s="82"/>
      <c r="Y18" s="89"/>
      <c r="Z18" s="99">
        <f t="shared" si="0"/>
        <v>0</v>
      </c>
      <c r="AA18" s="100" t="str">
        <f t="shared" ca="1" si="1"/>
        <v/>
      </c>
      <c r="AB18" s="89"/>
      <c r="AC18" s="89"/>
      <c r="AD18" s="81"/>
      <c r="AE18" s="81"/>
      <c r="AF18" s="93"/>
    </row>
    <row r="19" spans="5:32" x14ac:dyDescent="0.35">
      <c r="E19" s="82"/>
      <c r="Y19" s="89"/>
      <c r="Z19" s="99">
        <f t="shared" si="0"/>
        <v>0</v>
      </c>
      <c r="AA19" s="100" t="str">
        <f t="shared" ca="1" si="1"/>
        <v/>
      </c>
      <c r="AB19" s="89"/>
      <c r="AC19" s="89"/>
      <c r="AD19" s="81"/>
      <c r="AE19" s="81"/>
      <c r="AF19" s="93"/>
    </row>
    <row r="20" spans="5:32" x14ac:dyDescent="0.35">
      <c r="E20" s="82"/>
      <c r="Y20" s="89"/>
      <c r="Z20" s="99">
        <f t="shared" si="0"/>
        <v>0</v>
      </c>
      <c r="AA20" s="100" t="str">
        <f t="shared" ca="1" si="1"/>
        <v/>
      </c>
      <c r="AB20" s="89"/>
      <c r="AC20" s="89"/>
      <c r="AD20" s="81"/>
      <c r="AE20" s="81"/>
      <c r="AF20" s="93"/>
    </row>
    <row r="21" spans="5:32" x14ac:dyDescent="0.35">
      <c r="E21" s="82"/>
      <c r="Y21" s="89"/>
      <c r="Z21" s="99">
        <f t="shared" si="0"/>
        <v>0</v>
      </c>
      <c r="AA21" s="100" t="str">
        <f t="shared" ca="1" si="1"/>
        <v/>
      </c>
      <c r="AB21" s="89"/>
      <c r="AC21" s="89"/>
      <c r="AD21" s="81"/>
      <c r="AE21" s="81"/>
      <c r="AF21" s="93"/>
    </row>
    <row r="22" spans="5:32" x14ac:dyDescent="0.35">
      <c r="E22" s="82"/>
      <c r="Y22" s="89"/>
      <c r="Z22" s="99">
        <f t="shared" si="0"/>
        <v>0</v>
      </c>
      <c r="AA22" s="100" t="str">
        <f t="shared" ca="1" si="1"/>
        <v/>
      </c>
      <c r="AB22" s="89"/>
      <c r="AC22" s="89"/>
      <c r="AD22" s="81"/>
      <c r="AE22" s="81"/>
      <c r="AF22" s="93"/>
    </row>
    <row r="23" spans="5:32" x14ac:dyDescent="0.35">
      <c r="E23" s="82"/>
      <c r="Y23" s="89"/>
      <c r="Z23" s="99">
        <f t="shared" si="0"/>
        <v>0</v>
      </c>
      <c r="AA23" s="100" t="str">
        <f t="shared" ca="1" si="1"/>
        <v/>
      </c>
      <c r="AB23" s="89"/>
      <c r="AC23" s="89"/>
      <c r="AD23" s="81"/>
      <c r="AE23" s="81"/>
      <c r="AF23" s="93"/>
    </row>
    <row r="24" spans="5:32" x14ac:dyDescent="0.35">
      <c r="E24" s="82"/>
      <c r="Y24" s="89"/>
      <c r="Z24" s="99">
        <f t="shared" si="0"/>
        <v>0</v>
      </c>
      <c r="AA24" s="100" t="str">
        <f t="shared" ca="1" si="1"/>
        <v/>
      </c>
      <c r="AB24" s="89"/>
      <c r="AC24" s="89"/>
      <c r="AD24" s="81"/>
      <c r="AE24" s="81"/>
      <c r="AF24" s="93"/>
    </row>
    <row r="25" spans="5:32" x14ac:dyDescent="0.35">
      <c r="E25" s="82"/>
      <c r="Y25" s="89"/>
      <c r="Z25" s="99">
        <f t="shared" si="0"/>
        <v>0</v>
      </c>
      <c r="AA25" s="100" t="str">
        <f t="shared" ca="1" si="1"/>
        <v/>
      </c>
      <c r="AB25" s="89"/>
      <c r="AC25" s="89"/>
      <c r="AD25" s="81"/>
      <c r="AE25" s="81"/>
      <c r="AF25" s="93"/>
    </row>
    <row r="26" spans="5:32" x14ac:dyDescent="0.35">
      <c r="E26" s="82"/>
      <c r="Y26" s="89"/>
      <c r="Z26" s="99">
        <f t="shared" si="0"/>
        <v>0</v>
      </c>
      <c r="AA26" s="100" t="str">
        <f t="shared" ca="1" si="1"/>
        <v/>
      </c>
      <c r="AB26" s="89"/>
      <c r="AC26" s="89"/>
      <c r="AD26" s="81"/>
      <c r="AE26" s="81"/>
      <c r="AF26" s="93"/>
    </row>
    <row r="27" spans="5:32" x14ac:dyDescent="0.35">
      <c r="E27" s="82"/>
      <c r="Y27" s="89"/>
      <c r="Z27" s="99">
        <f t="shared" si="0"/>
        <v>0</v>
      </c>
      <c r="AA27" s="100" t="str">
        <f t="shared" ca="1" si="1"/>
        <v/>
      </c>
      <c r="AB27" s="89"/>
      <c r="AC27" s="89"/>
      <c r="AD27" s="81"/>
      <c r="AE27" s="81"/>
      <c r="AF27" s="93"/>
    </row>
    <row r="28" spans="5:32" x14ac:dyDescent="0.35">
      <c r="E28" s="82"/>
      <c r="Y28" s="89"/>
      <c r="Z28" s="99">
        <f t="shared" si="0"/>
        <v>0</v>
      </c>
      <c r="AA28" s="100" t="str">
        <f t="shared" ca="1" si="1"/>
        <v/>
      </c>
      <c r="AB28" s="89"/>
      <c r="AC28" s="89"/>
      <c r="AD28" s="81"/>
      <c r="AE28" s="81"/>
      <c r="AF28" s="93"/>
    </row>
    <row r="29" spans="5:32" x14ac:dyDescent="0.35">
      <c r="E29" s="82"/>
      <c r="Y29" s="89"/>
      <c r="Z29" s="99">
        <f t="shared" si="0"/>
        <v>0</v>
      </c>
      <c r="AA29" s="100" t="str">
        <f t="shared" ca="1" si="1"/>
        <v/>
      </c>
      <c r="AB29" s="89"/>
      <c r="AC29" s="89"/>
      <c r="AD29" s="81"/>
      <c r="AE29" s="81"/>
      <c r="AF29" s="93"/>
    </row>
    <row r="30" spans="5:32" x14ac:dyDescent="0.35">
      <c r="E30" s="82"/>
      <c r="Y30" s="89"/>
      <c r="Z30" s="99">
        <f t="shared" si="0"/>
        <v>0</v>
      </c>
      <c r="AA30" s="100" t="str">
        <f t="shared" ca="1" si="1"/>
        <v/>
      </c>
      <c r="AB30" s="89"/>
      <c r="AC30" s="89"/>
      <c r="AD30" s="81"/>
      <c r="AE30" s="81"/>
      <c r="AF30" s="93"/>
    </row>
    <row r="31" spans="5:32" x14ac:dyDescent="0.35">
      <c r="E31" s="82"/>
      <c r="Y31" s="89"/>
      <c r="Z31" s="99">
        <f t="shared" si="0"/>
        <v>0</v>
      </c>
      <c r="AA31" s="100" t="str">
        <f t="shared" ca="1" si="1"/>
        <v/>
      </c>
      <c r="AB31" s="89"/>
      <c r="AC31" s="89"/>
      <c r="AD31" s="81"/>
      <c r="AE31" s="81"/>
      <c r="AF31" s="93"/>
    </row>
    <row r="32" spans="5:32" x14ac:dyDescent="0.35">
      <c r="E32" s="82"/>
      <c r="Y32" s="89"/>
      <c r="Z32" s="99">
        <f t="shared" si="0"/>
        <v>0</v>
      </c>
      <c r="AA32" s="100" t="str">
        <f t="shared" ca="1" si="1"/>
        <v/>
      </c>
      <c r="AB32" s="89"/>
      <c r="AC32" s="89"/>
      <c r="AD32" s="81"/>
      <c r="AE32" s="81"/>
      <c r="AF32" s="93"/>
    </row>
    <row r="33" spans="5:32" x14ac:dyDescent="0.35">
      <c r="E33" s="82"/>
      <c r="Y33" s="89"/>
      <c r="Z33" s="99">
        <f t="shared" si="0"/>
        <v>0</v>
      </c>
      <c r="AA33" s="100" t="str">
        <f t="shared" ca="1" si="1"/>
        <v/>
      </c>
      <c r="AB33" s="89"/>
      <c r="AC33" s="89"/>
      <c r="AD33" s="81"/>
      <c r="AE33" s="81"/>
      <c r="AF33" s="93"/>
    </row>
    <row r="34" spans="5:32" x14ac:dyDescent="0.35">
      <c r="E34" s="82"/>
      <c r="Y34" s="89"/>
      <c r="Z34" s="99">
        <f t="shared" si="0"/>
        <v>0</v>
      </c>
      <c r="AA34" s="100" t="str">
        <f t="shared" ca="1" si="1"/>
        <v/>
      </c>
      <c r="AB34" s="89"/>
      <c r="AC34" s="89"/>
      <c r="AD34" s="81"/>
      <c r="AE34" s="81"/>
      <c r="AF34" s="93"/>
    </row>
    <row r="35" spans="5:32" x14ac:dyDescent="0.35">
      <c r="E35" s="82"/>
      <c r="Y35" s="89"/>
      <c r="Z35" s="99">
        <f t="shared" si="0"/>
        <v>0</v>
      </c>
      <c r="AA35" s="100" t="str">
        <f t="shared" ca="1" si="1"/>
        <v/>
      </c>
      <c r="AB35" s="89"/>
      <c r="AC35" s="89"/>
      <c r="AD35" s="81"/>
      <c r="AE35" s="81"/>
      <c r="AF35" s="93"/>
    </row>
    <row r="36" spans="5:32" x14ac:dyDescent="0.35">
      <c r="E36" s="82"/>
      <c r="Y36" s="89"/>
      <c r="Z36" s="99">
        <f t="shared" si="0"/>
        <v>0</v>
      </c>
      <c r="AA36" s="100" t="str">
        <f t="shared" ca="1" si="1"/>
        <v/>
      </c>
      <c r="AB36" s="89"/>
      <c r="AC36" s="89"/>
      <c r="AD36" s="81"/>
      <c r="AE36" s="81"/>
      <c r="AF36" s="93"/>
    </row>
    <row r="37" spans="5:32" x14ac:dyDescent="0.35">
      <c r="E37" s="82"/>
      <c r="Y37" s="89"/>
      <c r="Z37" s="99">
        <f t="shared" si="0"/>
        <v>0</v>
      </c>
      <c r="AA37" s="100" t="str">
        <f t="shared" ca="1" si="1"/>
        <v/>
      </c>
      <c r="AB37" s="89"/>
      <c r="AC37" s="89"/>
      <c r="AD37" s="81"/>
      <c r="AE37" s="81"/>
      <c r="AF37" s="93"/>
    </row>
    <row r="38" spans="5:32" x14ac:dyDescent="0.35">
      <c r="E38" s="82"/>
      <c r="Y38" s="89"/>
      <c r="Z38" s="99">
        <f t="shared" si="0"/>
        <v>0</v>
      </c>
      <c r="AA38" s="100" t="str">
        <f t="shared" ca="1" si="1"/>
        <v/>
      </c>
      <c r="AB38" s="89"/>
      <c r="AC38" s="89"/>
      <c r="AD38" s="81"/>
      <c r="AE38" s="81"/>
      <c r="AF38" s="93"/>
    </row>
    <row r="39" spans="5:32" x14ac:dyDescent="0.35">
      <c r="E39" s="82"/>
      <c r="Y39" s="89"/>
      <c r="Z39" s="99">
        <f t="shared" si="0"/>
        <v>0</v>
      </c>
      <c r="AA39" s="100" t="str">
        <f t="shared" ca="1" si="1"/>
        <v/>
      </c>
      <c r="AB39" s="89"/>
      <c r="AC39" s="89"/>
      <c r="AD39" s="81"/>
      <c r="AE39" s="81"/>
      <c r="AF39" s="93"/>
    </row>
    <row r="40" spans="5:32" x14ac:dyDescent="0.35">
      <c r="E40" s="82"/>
      <c r="Y40" s="89"/>
      <c r="Z40" s="99">
        <f t="shared" si="0"/>
        <v>0</v>
      </c>
      <c r="AA40" s="100" t="str">
        <f t="shared" ca="1" si="1"/>
        <v/>
      </c>
      <c r="AB40" s="89"/>
      <c r="AC40" s="89"/>
      <c r="AD40" s="81"/>
      <c r="AE40" s="81"/>
      <c r="AF40" s="93"/>
    </row>
    <row r="41" spans="5:32" x14ac:dyDescent="0.35">
      <c r="E41" s="82"/>
      <c r="Y41" s="89"/>
      <c r="Z41" s="99">
        <f t="shared" si="0"/>
        <v>0</v>
      </c>
      <c r="AA41" s="100" t="str">
        <f t="shared" ca="1" si="1"/>
        <v/>
      </c>
      <c r="AB41" s="89"/>
      <c r="AC41" s="89"/>
      <c r="AD41" s="81"/>
      <c r="AE41" s="81"/>
      <c r="AF41" s="93"/>
    </row>
    <row r="42" spans="5:32" x14ac:dyDescent="0.35">
      <c r="E42" s="82"/>
      <c r="Y42" s="89"/>
      <c r="Z42" s="99">
        <f t="shared" si="0"/>
        <v>0</v>
      </c>
      <c r="AA42" s="100" t="str">
        <f t="shared" ca="1" si="1"/>
        <v/>
      </c>
      <c r="AB42" s="89"/>
      <c r="AC42" s="89"/>
      <c r="AD42" s="81"/>
      <c r="AE42" s="81"/>
      <c r="AF42" s="93"/>
    </row>
    <row r="43" spans="5:32" x14ac:dyDescent="0.35">
      <c r="E43" s="82"/>
      <c r="Y43" s="89"/>
      <c r="Z43" s="99">
        <f t="shared" si="0"/>
        <v>0</v>
      </c>
      <c r="AA43" s="100" t="str">
        <f t="shared" ca="1" si="1"/>
        <v/>
      </c>
      <c r="AB43" s="89"/>
      <c r="AC43" s="89"/>
      <c r="AD43" s="81"/>
      <c r="AE43" s="81"/>
      <c r="AF43" s="93"/>
    </row>
    <row r="44" spans="5:32" x14ac:dyDescent="0.35">
      <c r="E44" s="82"/>
      <c r="Y44" s="89"/>
      <c r="Z44" s="99">
        <f t="shared" si="0"/>
        <v>0</v>
      </c>
      <c r="AA44" s="100" t="str">
        <f t="shared" ca="1" si="1"/>
        <v/>
      </c>
      <c r="AB44" s="89"/>
      <c r="AC44" s="89"/>
      <c r="AD44" s="81"/>
      <c r="AE44" s="81"/>
      <c r="AF44" s="93"/>
    </row>
    <row r="45" spans="5:32" x14ac:dyDescent="0.35">
      <c r="E45" s="82"/>
      <c r="Y45" s="89"/>
      <c r="Z45" s="99">
        <f t="shared" si="0"/>
        <v>0</v>
      </c>
      <c r="AA45" s="100" t="str">
        <f t="shared" ca="1" si="1"/>
        <v/>
      </c>
      <c r="AB45" s="89"/>
      <c r="AC45" s="89"/>
      <c r="AD45" s="81"/>
      <c r="AE45" s="81"/>
      <c r="AF45" s="93"/>
    </row>
    <row r="46" spans="5:32" x14ac:dyDescent="0.35">
      <c r="E46" s="82"/>
      <c r="Y46" s="89"/>
      <c r="Z46" s="99">
        <f t="shared" si="0"/>
        <v>0</v>
      </c>
      <c r="AA46" s="100" t="str">
        <f t="shared" ca="1" si="1"/>
        <v/>
      </c>
      <c r="AB46" s="89"/>
      <c r="AC46" s="89"/>
      <c r="AD46" s="81"/>
      <c r="AE46" s="81"/>
      <c r="AF46" s="93"/>
    </row>
    <row r="47" spans="5:32" x14ac:dyDescent="0.35">
      <c r="E47" s="82"/>
      <c r="Y47" s="89"/>
      <c r="Z47" s="99">
        <f t="shared" si="0"/>
        <v>0</v>
      </c>
      <c r="AA47" s="100" t="str">
        <f t="shared" ca="1" si="1"/>
        <v/>
      </c>
      <c r="AB47" s="89"/>
      <c r="AC47" s="89"/>
      <c r="AD47" s="81"/>
      <c r="AE47" s="81"/>
      <c r="AF47" s="93"/>
    </row>
    <row r="48" spans="5:32" x14ac:dyDescent="0.35">
      <c r="E48" s="82"/>
      <c r="Y48" s="89"/>
      <c r="Z48" s="99">
        <f t="shared" si="0"/>
        <v>0</v>
      </c>
      <c r="AA48" s="100" t="str">
        <f t="shared" ca="1" si="1"/>
        <v/>
      </c>
      <c r="AB48" s="89"/>
      <c r="AC48" s="89"/>
      <c r="AD48" s="81"/>
      <c r="AE48" s="81"/>
      <c r="AF48" s="93"/>
    </row>
    <row r="49" spans="5:32" x14ac:dyDescent="0.35">
      <c r="E49" s="82"/>
      <c r="Y49" s="89"/>
      <c r="Z49" s="99">
        <f t="shared" si="0"/>
        <v>0</v>
      </c>
      <c r="AA49" s="100" t="str">
        <f t="shared" ca="1" si="1"/>
        <v/>
      </c>
      <c r="AB49" s="89"/>
      <c r="AC49" s="89"/>
      <c r="AD49" s="81"/>
      <c r="AE49" s="81"/>
      <c r="AF49" s="93"/>
    </row>
    <row r="50" spans="5:32" x14ac:dyDescent="0.35">
      <c r="E50" s="82"/>
      <c r="Y50" s="89"/>
      <c r="Z50" s="99">
        <f t="shared" si="0"/>
        <v>0</v>
      </c>
      <c r="AA50" s="100" t="str">
        <f t="shared" ca="1" si="1"/>
        <v/>
      </c>
      <c r="AB50" s="89"/>
      <c r="AC50" s="89"/>
      <c r="AD50" s="81"/>
      <c r="AE50" s="81"/>
      <c r="AF50" s="93"/>
    </row>
    <row r="51" spans="5:32" x14ac:dyDescent="0.35">
      <c r="E51" s="82"/>
      <c r="Y51" s="89"/>
      <c r="Z51" s="99">
        <f t="shared" si="0"/>
        <v>0</v>
      </c>
      <c r="AA51" s="100" t="str">
        <f t="shared" ca="1" si="1"/>
        <v/>
      </c>
      <c r="AB51" s="89"/>
      <c r="AC51" s="89"/>
      <c r="AD51" s="81"/>
      <c r="AE51" s="81"/>
      <c r="AF51" s="93"/>
    </row>
    <row r="52" spans="5:32" x14ac:dyDescent="0.35">
      <c r="E52" s="82"/>
      <c r="Y52" s="89"/>
      <c r="Z52" s="99">
        <f t="shared" si="0"/>
        <v>0</v>
      </c>
      <c r="AA52" s="100" t="str">
        <f t="shared" ca="1" si="1"/>
        <v/>
      </c>
      <c r="AB52" s="89"/>
      <c r="AC52" s="89"/>
      <c r="AD52" s="81"/>
      <c r="AE52" s="81"/>
      <c r="AF52" s="93"/>
    </row>
    <row r="53" spans="5:32" x14ac:dyDescent="0.35">
      <c r="E53" s="82"/>
      <c r="Y53" s="89"/>
      <c r="Z53" s="99">
        <f t="shared" si="0"/>
        <v>0</v>
      </c>
      <c r="AA53" s="100" t="str">
        <f t="shared" ca="1" si="1"/>
        <v/>
      </c>
      <c r="AB53" s="89"/>
      <c r="AC53" s="89"/>
      <c r="AD53" s="81"/>
      <c r="AE53" s="81"/>
      <c r="AF53" s="93"/>
    </row>
    <row r="54" spans="5:32" x14ac:dyDescent="0.35">
      <c r="E54" s="82"/>
      <c r="Y54" s="89"/>
      <c r="Z54" s="99">
        <f t="shared" si="0"/>
        <v>0</v>
      </c>
      <c r="AA54" s="100" t="str">
        <f t="shared" ca="1" si="1"/>
        <v/>
      </c>
      <c r="AB54" s="89"/>
      <c r="AC54" s="89"/>
      <c r="AD54" s="81"/>
      <c r="AE54" s="81"/>
      <c r="AF54" s="93"/>
    </row>
    <row r="55" spans="5:32" x14ac:dyDescent="0.35">
      <c r="E55" s="82"/>
      <c r="Y55" s="89"/>
      <c r="Z55" s="99">
        <f t="shared" si="0"/>
        <v>0</v>
      </c>
      <c r="AA55" s="100" t="str">
        <f t="shared" ca="1" si="1"/>
        <v/>
      </c>
      <c r="AB55" s="89"/>
      <c r="AC55" s="89"/>
      <c r="AD55" s="81"/>
      <c r="AE55" s="81"/>
      <c r="AF55" s="93"/>
    </row>
    <row r="56" spans="5:32" x14ac:dyDescent="0.35">
      <c r="E56" s="82"/>
      <c r="Y56" s="89"/>
      <c r="Z56" s="99">
        <f t="shared" si="0"/>
        <v>0</v>
      </c>
      <c r="AA56" s="100" t="str">
        <f t="shared" ca="1" si="1"/>
        <v/>
      </c>
      <c r="AB56" s="89"/>
      <c r="AC56" s="89"/>
      <c r="AD56" s="81"/>
      <c r="AE56" s="81"/>
      <c r="AF56" s="93"/>
    </row>
    <row r="57" spans="5:32" x14ac:dyDescent="0.35">
      <c r="E57" s="82"/>
      <c r="Y57" s="89"/>
      <c r="Z57" s="99">
        <f t="shared" si="0"/>
        <v>0</v>
      </c>
      <c r="AA57" s="100" t="str">
        <f t="shared" ca="1" si="1"/>
        <v/>
      </c>
      <c r="AB57" s="89"/>
      <c r="AC57" s="89"/>
      <c r="AD57" s="81"/>
      <c r="AE57" s="81"/>
      <c r="AF57" s="93"/>
    </row>
    <row r="58" spans="5:32" x14ac:dyDescent="0.35">
      <c r="E58" s="82"/>
      <c r="Y58" s="89"/>
      <c r="Z58" s="99">
        <f t="shared" si="0"/>
        <v>0</v>
      </c>
      <c r="AA58" s="100" t="str">
        <f t="shared" ca="1" si="1"/>
        <v/>
      </c>
      <c r="AB58" s="89"/>
      <c r="AC58" s="89"/>
      <c r="AD58" s="81"/>
      <c r="AE58" s="81"/>
      <c r="AF58" s="93"/>
    </row>
    <row r="59" spans="5:32" x14ac:dyDescent="0.35">
      <c r="E59" s="82"/>
      <c r="Y59" s="89"/>
      <c r="Z59" s="99">
        <f t="shared" si="0"/>
        <v>0</v>
      </c>
      <c r="AA59" s="100" t="str">
        <f t="shared" ca="1" si="1"/>
        <v/>
      </c>
      <c r="AB59" s="89"/>
      <c r="AC59" s="89"/>
      <c r="AD59" s="81"/>
      <c r="AE59" s="81"/>
      <c r="AF59" s="93"/>
    </row>
    <row r="60" spans="5:32" x14ac:dyDescent="0.35">
      <c r="E60" s="82"/>
      <c r="Y60" s="89"/>
      <c r="Z60" s="99">
        <f t="shared" si="0"/>
        <v>0</v>
      </c>
      <c r="AA60" s="100" t="str">
        <f t="shared" ca="1" si="1"/>
        <v/>
      </c>
      <c r="AB60" s="89"/>
      <c r="AC60" s="89"/>
      <c r="AD60" s="81"/>
      <c r="AE60" s="81"/>
      <c r="AF60" s="93"/>
    </row>
    <row r="61" spans="5:32" x14ac:dyDescent="0.35">
      <c r="E61" s="82"/>
      <c r="Y61" s="89"/>
      <c r="Z61" s="99">
        <f t="shared" si="0"/>
        <v>0</v>
      </c>
      <c r="AA61" s="100" t="str">
        <f t="shared" ca="1" si="1"/>
        <v/>
      </c>
      <c r="AB61" s="89"/>
      <c r="AC61" s="89"/>
      <c r="AD61" s="81"/>
      <c r="AE61" s="81"/>
      <c r="AF61" s="93"/>
    </row>
    <row r="62" spans="5:32" x14ac:dyDescent="0.35">
      <c r="E62" s="82"/>
      <c r="Y62" s="89"/>
      <c r="Z62" s="99">
        <f t="shared" si="0"/>
        <v>0</v>
      </c>
      <c r="AA62" s="100" t="str">
        <f t="shared" ca="1" si="1"/>
        <v/>
      </c>
      <c r="AB62" s="89"/>
      <c r="AC62" s="89"/>
      <c r="AD62" s="81"/>
      <c r="AE62" s="81"/>
      <c r="AF62" s="93"/>
    </row>
    <row r="63" spans="5:32" x14ac:dyDescent="0.35">
      <c r="E63" s="82"/>
      <c r="Y63" s="89"/>
      <c r="Z63" s="99">
        <f t="shared" si="0"/>
        <v>0</v>
      </c>
      <c r="AA63" s="100" t="str">
        <f t="shared" ca="1" si="1"/>
        <v/>
      </c>
      <c r="AB63" s="89"/>
      <c r="AC63" s="89"/>
      <c r="AD63" s="81"/>
      <c r="AE63" s="81"/>
      <c r="AF63" s="93"/>
    </row>
    <row r="64" spans="5:32" x14ac:dyDescent="0.35">
      <c r="E64" s="82"/>
      <c r="Y64" s="89"/>
      <c r="Z64" s="99">
        <f t="shared" si="0"/>
        <v>0</v>
      </c>
      <c r="AA64" s="100" t="str">
        <f t="shared" ca="1" si="1"/>
        <v/>
      </c>
      <c r="AB64" s="89"/>
      <c r="AC64" s="89"/>
      <c r="AD64" s="81"/>
      <c r="AE64" s="81"/>
      <c r="AF64" s="93"/>
    </row>
    <row r="65" spans="5:32" x14ac:dyDescent="0.35">
      <c r="E65" s="82"/>
      <c r="Y65" s="89"/>
      <c r="Z65" s="99">
        <f t="shared" si="0"/>
        <v>0</v>
      </c>
      <c r="AA65" s="100" t="str">
        <f t="shared" ca="1" si="1"/>
        <v/>
      </c>
      <c r="AB65" s="89"/>
      <c r="AC65" s="89"/>
      <c r="AD65" s="81"/>
      <c r="AE65" s="81"/>
      <c r="AF65" s="93"/>
    </row>
    <row r="66" spans="5:32" x14ac:dyDescent="0.35">
      <c r="E66" s="82"/>
      <c r="Y66" s="89"/>
      <c r="Z66" s="99">
        <f t="shared" si="0"/>
        <v>0</v>
      </c>
      <c r="AA66" s="100" t="str">
        <f t="shared" ca="1" si="1"/>
        <v/>
      </c>
      <c r="AB66" s="89"/>
      <c r="AC66" s="89"/>
      <c r="AD66" s="81"/>
      <c r="AE66" s="81"/>
      <c r="AF66" s="93"/>
    </row>
    <row r="67" spans="5:32" x14ac:dyDescent="0.35">
      <c r="E67" s="82"/>
      <c r="Y67" s="89"/>
      <c r="Z67" s="99">
        <f t="shared" ref="Z67:Z130" si="2">IF(M67="Influenza",MIN(N67,L67)+5,0)+IF(M67="Coinfection (COVID/Flu)",MIN(N67,L67)+5,0)</f>
        <v>0</v>
      </c>
      <c r="AA67" s="100" t="str">
        <f t="shared" ca="1" si="1"/>
        <v/>
      </c>
      <c r="AB67" s="89"/>
      <c r="AC67" s="89"/>
      <c r="AD67" s="81"/>
      <c r="AE67" s="81"/>
      <c r="AF67" s="93"/>
    </row>
    <row r="68" spans="5:32" x14ac:dyDescent="0.35">
      <c r="E68" s="82"/>
      <c r="Y68" s="89"/>
      <c r="Z68" s="99">
        <f t="shared" si="2"/>
        <v>0</v>
      </c>
      <c r="AA68" s="100" t="str">
        <f t="shared" ref="AA68:AA131" ca="1" si="3">IF(OR(Z68=0),"",IF(Z68&lt;TODAY(),"Cleared","Active"))</f>
        <v/>
      </c>
      <c r="AB68" s="89"/>
      <c r="AC68" s="89"/>
      <c r="AD68" s="81"/>
      <c r="AE68" s="81"/>
      <c r="AF68" s="93"/>
    </row>
    <row r="69" spans="5:32" x14ac:dyDescent="0.35">
      <c r="E69" s="82"/>
      <c r="Y69" s="89"/>
      <c r="Z69" s="99">
        <f t="shared" si="2"/>
        <v>0</v>
      </c>
      <c r="AA69" s="100" t="str">
        <f t="shared" ca="1" si="3"/>
        <v/>
      </c>
      <c r="AB69" s="89"/>
      <c r="AC69" s="89"/>
      <c r="AD69" s="81"/>
      <c r="AE69" s="81"/>
      <c r="AF69" s="93"/>
    </row>
    <row r="70" spans="5:32" x14ac:dyDescent="0.35">
      <c r="E70" s="82"/>
      <c r="Y70" s="89"/>
      <c r="Z70" s="99">
        <f t="shared" si="2"/>
        <v>0</v>
      </c>
      <c r="AA70" s="100" t="str">
        <f t="shared" ca="1" si="3"/>
        <v/>
      </c>
      <c r="AB70" s="89"/>
      <c r="AC70" s="89"/>
      <c r="AD70" s="81"/>
      <c r="AE70" s="81"/>
      <c r="AF70" s="93"/>
    </row>
    <row r="71" spans="5:32" x14ac:dyDescent="0.35">
      <c r="E71" s="82"/>
      <c r="Y71" s="89"/>
      <c r="Z71" s="99">
        <f t="shared" si="2"/>
        <v>0</v>
      </c>
      <c r="AA71" s="100" t="str">
        <f t="shared" ca="1" si="3"/>
        <v/>
      </c>
      <c r="AB71" s="89"/>
      <c r="AC71" s="89"/>
      <c r="AD71" s="81"/>
      <c r="AE71" s="81"/>
      <c r="AF71" s="93"/>
    </row>
    <row r="72" spans="5:32" x14ac:dyDescent="0.35">
      <c r="E72" s="82"/>
      <c r="Y72" s="89"/>
      <c r="Z72" s="99">
        <f t="shared" si="2"/>
        <v>0</v>
      </c>
      <c r="AA72" s="100" t="str">
        <f t="shared" ca="1" si="3"/>
        <v/>
      </c>
      <c r="AB72" s="89"/>
      <c r="AC72" s="89"/>
      <c r="AD72" s="81"/>
      <c r="AE72" s="81"/>
      <c r="AF72" s="93"/>
    </row>
    <row r="73" spans="5:32" x14ac:dyDescent="0.35">
      <c r="E73" s="82"/>
      <c r="Y73" s="89"/>
      <c r="Z73" s="99">
        <f t="shared" si="2"/>
        <v>0</v>
      </c>
      <c r="AA73" s="100" t="str">
        <f t="shared" ca="1" si="3"/>
        <v/>
      </c>
      <c r="AB73" s="89"/>
      <c r="AC73" s="89"/>
      <c r="AD73" s="81"/>
      <c r="AE73" s="81"/>
      <c r="AF73" s="93"/>
    </row>
    <row r="74" spans="5:32" x14ac:dyDescent="0.35">
      <c r="E74" s="82"/>
      <c r="Y74" s="89"/>
      <c r="Z74" s="99">
        <f t="shared" si="2"/>
        <v>0</v>
      </c>
      <c r="AA74" s="100" t="str">
        <f t="shared" ca="1" si="3"/>
        <v/>
      </c>
      <c r="AB74" s="89"/>
      <c r="AC74" s="89"/>
      <c r="AD74" s="81"/>
      <c r="AE74" s="81"/>
      <c r="AF74" s="93"/>
    </row>
    <row r="75" spans="5:32" x14ac:dyDescent="0.35">
      <c r="E75" s="82"/>
      <c r="Y75" s="89"/>
      <c r="Z75" s="99">
        <f t="shared" si="2"/>
        <v>0</v>
      </c>
      <c r="AA75" s="100" t="str">
        <f t="shared" ca="1" si="3"/>
        <v/>
      </c>
      <c r="AB75" s="89"/>
      <c r="AC75" s="89"/>
      <c r="AD75" s="81"/>
      <c r="AE75" s="81"/>
      <c r="AF75" s="93"/>
    </row>
    <row r="76" spans="5:32" x14ac:dyDescent="0.35">
      <c r="E76" s="82"/>
      <c r="Y76" s="89"/>
      <c r="Z76" s="99">
        <f t="shared" si="2"/>
        <v>0</v>
      </c>
      <c r="AA76" s="100" t="str">
        <f t="shared" ca="1" si="3"/>
        <v/>
      </c>
      <c r="AB76" s="89"/>
      <c r="AC76" s="89"/>
      <c r="AD76" s="81"/>
      <c r="AE76" s="81"/>
      <c r="AF76" s="93"/>
    </row>
    <row r="77" spans="5:32" x14ac:dyDescent="0.35">
      <c r="E77" s="82"/>
      <c r="Y77" s="89"/>
      <c r="Z77" s="99">
        <f t="shared" si="2"/>
        <v>0</v>
      </c>
      <c r="AA77" s="100" t="str">
        <f t="shared" ca="1" si="3"/>
        <v/>
      </c>
      <c r="AB77" s="89"/>
      <c r="AC77" s="89"/>
      <c r="AD77" s="81"/>
      <c r="AE77" s="81"/>
      <c r="AF77" s="93"/>
    </row>
    <row r="78" spans="5:32" x14ac:dyDescent="0.35">
      <c r="E78" s="82"/>
      <c r="Y78" s="89"/>
      <c r="Z78" s="99">
        <f t="shared" si="2"/>
        <v>0</v>
      </c>
      <c r="AA78" s="100" t="str">
        <f t="shared" ca="1" si="3"/>
        <v/>
      </c>
      <c r="AB78" s="89"/>
      <c r="AC78" s="89"/>
      <c r="AD78" s="81"/>
      <c r="AE78" s="81"/>
      <c r="AF78" s="93"/>
    </row>
    <row r="79" spans="5:32" x14ac:dyDescent="0.35">
      <c r="E79" s="82"/>
      <c r="Y79" s="89"/>
      <c r="Z79" s="99">
        <f t="shared" si="2"/>
        <v>0</v>
      </c>
      <c r="AA79" s="100" t="str">
        <f t="shared" ca="1" si="3"/>
        <v/>
      </c>
      <c r="AB79" s="89"/>
      <c r="AC79" s="89"/>
      <c r="AD79" s="81"/>
      <c r="AE79" s="81"/>
      <c r="AF79" s="93"/>
    </row>
    <row r="80" spans="5:32" x14ac:dyDescent="0.35">
      <c r="E80" s="82"/>
      <c r="Y80" s="89"/>
      <c r="Z80" s="99">
        <f t="shared" si="2"/>
        <v>0</v>
      </c>
      <c r="AA80" s="100" t="str">
        <f t="shared" ca="1" si="3"/>
        <v/>
      </c>
      <c r="AB80" s="89"/>
      <c r="AC80" s="89"/>
      <c r="AD80" s="81"/>
      <c r="AE80" s="81"/>
      <c r="AF80" s="93"/>
    </row>
    <row r="81" spans="5:32" x14ac:dyDescent="0.35">
      <c r="E81" s="82"/>
      <c r="Y81" s="89"/>
      <c r="Z81" s="99">
        <f t="shared" si="2"/>
        <v>0</v>
      </c>
      <c r="AA81" s="100" t="str">
        <f t="shared" ca="1" si="3"/>
        <v/>
      </c>
      <c r="AB81" s="89"/>
      <c r="AC81" s="89"/>
      <c r="AD81" s="81"/>
      <c r="AE81" s="81"/>
      <c r="AF81" s="93"/>
    </row>
    <row r="82" spans="5:32" x14ac:dyDescent="0.35">
      <c r="E82" s="82"/>
      <c r="Y82" s="89"/>
      <c r="Z82" s="99">
        <f t="shared" si="2"/>
        <v>0</v>
      </c>
      <c r="AA82" s="100" t="str">
        <f t="shared" ca="1" si="3"/>
        <v/>
      </c>
      <c r="AB82" s="89"/>
      <c r="AC82" s="89"/>
      <c r="AD82" s="81"/>
      <c r="AE82" s="81"/>
      <c r="AF82" s="93"/>
    </row>
    <row r="83" spans="5:32" x14ac:dyDescent="0.35">
      <c r="E83" s="82"/>
      <c r="Y83" s="89"/>
      <c r="Z83" s="99">
        <f t="shared" si="2"/>
        <v>0</v>
      </c>
      <c r="AA83" s="100" t="str">
        <f t="shared" ca="1" si="3"/>
        <v/>
      </c>
      <c r="AB83" s="89"/>
      <c r="AC83" s="89"/>
      <c r="AD83" s="81"/>
      <c r="AE83" s="81"/>
      <c r="AF83" s="93"/>
    </row>
    <row r="84" spans="5:32" x14ac:dyDescent="0.35">
      <c r="E84" s="82"/>
      <c r="Y84" s="89"/>
      <c r="Z84" s="99">
        <f t="shared" si="2"/>
        <v>0</v>
      </c>
      <c r="AA84" s="100" t="str">
        <f t="shared" ca="1" si="3"/>
        <v/>
      </c>
      <c r="AB84" s="89"/>
      <c r="AC84" s="89"/>
      <c r="AD84" s="81"/>
      <c r="AE84" s="81"/>
      <c r="AF84" s="93"/>
    </row>
    <row r="85" spans="5:32" x14ac:dyDescent="0.35">
      <c r="E85" s="82"/>
      <c r="Y85" s="89"/>
      <c r="Z85" s="99">
        <f t="shared" si="2"/>
        <v>0</v>
      </c>
      <c r="AA85" s="100" t="str">
        <f t="shared" ca="1" si="3"/>
        <v/>
      </c>
      <c r="AB85" s="89"/>
      <c r="AC85" s="89"/>
      <c r="AD85" s="81"/>
      <c r="AE85" s="81"/>
      <c r="AF85" s="93"/>
    </row>
    <row r="86" spans="5:32" x14ac:dyDescent="0.35">
      <c r="E86" s="82"/>
      <c r="Y86" s="89"/>
      <c r="Z86" s="99">
        <f t="shared" si="2"/>
        <v>0</v>
      </c>
      <c r="AA86" s="100" t="str">
        <f t="shared" ca="1" si="3"/>
        <v/>
      </c>
      <c r="AB86" s="89"/>
      <c r="AC86" s="89"/>
      <c r="AD86" s="81"/>
      <c r="AE86" s="81"/>
      <c r="AF86" s="93"/>
    </row>
    <row r="87" spans="5:32" x14ac:dyDescent="0.35">
      <c r="E87" s="82"/>
      <c r="Y87" s="89"/>
      <c r="Z87" s="99">
        <f t="shared" si="2"/>
        <v>0</v>
      </c>
      <c r="AA87" s="100" t="str">
        <f t="shared" ca="1" si="3"/>
        <v/>
      </c>
      <c r="AB87" s="89"/>
      <c r="AC87" s="89"/>
      <c r="AD87" s="81"/>
      <c r="AE87" s="81"/>
      <c r="AF87" s="93"/>
    </row>
    <row r="88" spans="5:32" x14ac:dyDescent="0.35">
      <c r="E88" s="82"/>
      <c r="Y88" s="89"/>
      <c r="Z88" s="99">
        <f t="shared" si="2"/>
        <v>0</v>
      </c>
      <c r="AA88" s="100" t="str">
        <f t="shared" ca="1" si="3"/>
        <v/>
      </c>
      <c r="AB88" s="89"/>
      <c r="AC88" s="89"/>
      <c r="AD88" s="81"/>
      <c r="AE88" s="81"/>
      <c r="AF88" s="93"/>
    </row>
    <row r="89" spans="5:32" x14ac:dyDescent="0.35">
      <c r="E89" s="82"/>
      <c r="Y89" s="89"/>
      <c r="Z89" s="99">
        <f t="shared" si="2"/>
        <v>0</v>
      </c>
      <c r="AA89" s="100" t="str">
        <f t="shared" ca="1" si="3"/>
        <v/>
      </c>
      <c r="AB89" s="89"/>
      <c r="AC89" s="89"/>
      <c r="AD89" s="81"/>
      <c r="AE89" s="81"/>
      <c r="AF89" s="93"/>
    </row>
    <row r="90" spans="5:32" x14ac:dyDescent="0.35">
      <c r="E90" s="82"/>
      <c r="Y90" s="89"/>
      <c r="Z90" s="99">
        <f t="shared" si="2"/>
        <v>0</v>
      </c>
      <c r="AA90" s="100" t="str">
        <f t="shared" ca="1" si="3"/>
        <v/>
      </c>
      <c r="AB90" s="89"/>
      <c r="AC90" s="89"/>
      <c r="AD90" s="81"/>
      <c r="AE90" s="81"/>
      <c r="AF90" s="93"/>
    </row>
    <row r="91" spans="5:32" x14ac:dyDescent="0.35">
      <c r="E91" s="82"/>
      <c r="Y91" s="89"/>
      <c r="Z91" s="99">
        <f t="shared" si="2"/>
        <v>0</v>
      </c>
      <c r="AA91" s="100" t="str">
        <f t="shared" ca="1" si="3"/>
        <v/>
      </c>
      <c r="AB91" s="89"/>
      <c r="AC91" s="89"/>
      <c r="AD91" s="81"/>
      <c r="AE91" s="81"/>
      <c r="AF91" s="93"/>
    </row>
    <row r="92" spans="5:32" x14ac:dyDescent="0.35">
      <c r="E92" s="82"/>
      <c r="Y92" s="89"/>
      <c r="Z92" s="99">
        <f t="shared" si="2"/>
        <v>0</v>
      </c>
      <c r="AA92" s="100" t="str">
        <f t="shared" ca="1" si="3"/>
        <v/>
      </c>
      <c r="AB92" s="89"/>
      <c r="AC92" s="89"/>
      <c r="AD92" s="81"/>
      <c r="AE92" s="81"/>
      <c r="AF92" s="93"/>
    </row>
    <row r="93" spans="5:32" x14ac:dyDescent="0.35">
      <c r="E93" s="82"/>
      <c r="Y93" s="89"/>
      <c r="Z93" s="99">
        <f t="shared" si="2"/>
        <v>0</v>
      </c>
      <c r="AA93" s="100" t="str">
        <f t="shared" ca="1" si="3"/>
        <v/>
      </c>
      <c r="AB93" s="89"/>
      <c r="AC93" s="89"/>
      <c r="AD93" s="81"/>
      <c r="AE93" s="81"/>
      <c r="AF93" s="93"/>
    </row>
    <row r="94" spans="5:32" x14ac:dyDescent="0.35">
      <c r="E94" s="82"/>
      <c r="Y94" s="89"/>
      <c r="Z94" s="99">
        <f t="shared" si="2"/>
        <v>0</v>
      </c>
      <c r="AA94" s="100" t="str">
        <f t="shared" ca="1" si="3"/>
        <v/>
      </c>
      <c r="AB94" s="89"/>
      <c r="AC94" s="89"/>
      <c r="AD94" s="81"/>
      <c r="AE94" s="81"/>
      <c r="AF94" s="93"/>
    </row>
    <row r="95" spans="5:32" x14ac:dyDescent="0.35">
      <c r="E95" s="82"/>
      <c r="Y95" s="89"/>
      <c r="Z95" s="99">
        <f t="shared" si="2"/>
        <v>0</v>
      </c>
      <c r="AA95" s="100" t="str">
        <f t="shared" ca="1" si="3"/>
        <v/>
      </c>
      <c r="AB95" s="89"/>
      <c r="AC95" s="89"/>
      <c r="AD95" s="81"/>
      <c r="AE95" s="81"/>
      <c r="AF95" s="93"/>
    </row>
    <row r="96" spans="5:32" x14ac:dyDescent="0.35">
      <c r="E96" s="82"/>
      <c r="Y96" s="89"/>
      <c r="Z96" s="99">
        <f t="shared" si="2"/>
        <v>0</v>
      </c>
      <c r="AA96" s="100" t="str">
        <f t="shared" ca="1" si="3"/>
        <v/>
      </c>
      <c r="AB96" s="89"/>
      <c r="AC96" s="89"/>
      <c r="AD96" s="81"/>
      <c r="AE96" s="81"/>
      <c r="AF96" s="93"/>
    </row>
    <row r="97" spans="5:32" x14ac:dyDescent="0.35">
      <c r="E97" s="82"/>
      <c r="Y97" s="89"/>
      <c r="Z97" s="99">
        <f t="shared" si="2"/>
        <v>0</v>
      </c>
      <c r="AA97" s="100" t="str">
        <f t="shared" ca="1" si="3"/>
        <v/>
      </c>
      <c r="AB97" s="89"/>
      <c r="AC97" s="89"/>
      <c r="AD97" s="81"/>
      <c r="AE97" s="81"/>
      <c r="AF97" s="93"/>
    </row>
    <row r="98" spans="5:32" x14ac:dyDescent="0.35">
      <c r="E98" s="82"/>
      <c r="Y98" s="89"/>
      <c r="Z98" s="99">
        <f t="shared" si="2"/>
        <v>0</v>
      </c>
      <c r="AA98" s="100" t="str">
        <f t="shared" ca="1" si="3"/>
        <v/>
      </c>
      <c r="AB98" s="89"/>
      <c r="AC98" s="89"/>
      <c r="AD98" s="81"/>
      <c r="AE98" s="81"/>
      <c r="AF98" s="93"/>
    </row>
    <row r="99" spans="5:32" x14ac:dyDescent="0.35">
      <c r="E99" s="82"/>
      <c r="Y99" s="89"/>
      <c r="Z99" s="99">
        <f t="shared" si="2"/>
        <v>0</v>
      </c>
      <c r="AA99" s="100" t="str">
        <f t="shared" ca="1" si="3"/>
        <v/>
      </c>
      <c r="AB99" s="89"/>
      <c r="AC99" s="89"/>
      <c r="AD99" s="81"/>
      <c r="AE99" s="81"/>
      <c r="AF99" s="93"/>
    </row>
    <row r="100" spans="5:32" x14ac:dyDescent="0.35">
      <c r="E100" s="82"/>
      <c r="Y100" s="89"/>
      <c r="Z100" s="99">
        <f t="shared" si="2"/>
        <v>0</v>
      </c>
      <c r="AA100" s="100" t="str">
        <f t="shared" ca="1" si="3"/>
        <v/>
      </c>
      <c r="AB100" s="89"/>
      <c r="AC100" s="89"/>
      <c r="AD100" s="81"/>
      <c r="AE100" s="81"/>
      <c r="AF100" s="93"/>
    </row>
    <row r="101" spans="5:32" x14ac:dyDescent="0.35">
      <c r="E101" s="82"/>
      <c r="Y101" s="89"/>
      <c r="Z101" s="99">
        <f t="shared" si="2"/>
        <v>0</v>
      </c>
      <c r="AA101" s="100" t="str">
        <f t="shared" ca="1" si="3"/>
        <v/>
      </c>
      <c r="AB101" s="89"/>
      <c r="AC101" s="89"/>
      <c r="AD101" s="81"/>
      <c r="AE101" s="81"/>
      <c r="AF101" s="93"/>
    </row>
    <row r="102" spans="5:32" x14ac:dyDescent="0.35">
      <c r="E102" s="82"/>
      <c r="Y102" s="89"/>
      <c r="Z102" s="99">
        <f t="shared" si="2"/>
        <v>0</v>
      </c>
      <c r="AA102" s="100" t="str">
        <f t="shared" ca="1" si="3"/>
        <v/>
      </c>
      <c r="AB102" s="89"/>
      <c r="AC102" s="89"/>
      <c r="AD102" s="81"/>
      <c r="AE102" s="81"/>
      <c r="AF102" s="93"/>
    </row>
    <row r="103" spans="5:32" x14ac:dyDescent="0.35">
      <c r="E103" s="82"/>
      <c r="Y103" s="89"/>
      <c r="Z103" s="99">
        <f t="shared" si="2"/>
        <v>0</v>
      </c>
      <c r="AA103" s="100" t="str">
        <f t="shared" ca="1" si="3"/>
        <v/>
      </c>
      <c r="AB103" s="89"/>
      <c r="AC103" s="89"/>
      <c r="AD103" s="81"/>
      <c r="AE103" s="81"/>
      <c r="AF103" s="93"/>
    </row>
    <row r="104" spans="5:32" x14ac:dyDescent="0.35">
      <c r="E104" s="82"/>
      <c r="Y104" s="89"/>
      <c r="Z104" s="99">
        <f t="shared" si="2"/>
        <v>0</v>
      </c>
      <c r="AA104" s="100" t="str">
        <f t="shared" ca="1" si="3"/>
        <v/>
      </c>
      <c r="AB104" s="89"/>
      <c r="AC104" s="89"/>
      <c r="AD104" s="81"/>
      <c r="AE104" s="81"/>
      <c r="AF104" s="93"/>
    </row>
    <row r="105" spans="5:32" x14ac:dyDescent="0.35">
      <c r="E105" s="82"/>
      <c r="Y105" s="89"/>
      <c r="Z105" s="99">
        <f t="shared" si="2"/>
        <v>0</v>
      </c>
      <c r="AA105" s="100" t="str">
        <f t="shared" ca="1" si="3"/>
        <v/>
      </c>
      <c r="AB105" s="89"/>
      <c r="AC105" s="89"/>
      <c r="AD105" s="81"/>
      <c r="AE105" s="81"/>
      <c r="AF105" s="93"/>
    </row>
    <row r="106" spans="5:32" x14ac:dyDescent="0.35">
      <c r="E106" s="82"/>
      <c r="Y106" s="89"/>
      <c r="Z106" s="99">
        <f t="shared" si="2"/>
        <v>0</v>
      </c>
      <c r="AA106" s="100" t="str">
        <f t="shared" ca="1" si="3"/>
        <v/>
      </c>
      <c r="AB106" s="89"/>
      <c r="AC106" s="89"/>
      <c r="AD106" s="81"/>
      <c r="AE106" s="81"/>
      <c r="AF106" s="93"/>
    </row>
    <row r="107" spans="5:32" x14ac:dyDescent="0.35">
      <c r="E107" s="82"/>
      <c r="Y107" s="89"/>
      <c r="Z107" s="99">
        <f t="shared" si="2"/>
        <v>0</v>
      </c>
      <c r="AA107" s="100" t="str">
        <f t="shared" ca="1" si="3"/>
        <v/>
      </c>
      <c r="AB107" s="89"/>
      <c r="AC107" s="89"/>
      <c r="AD107" s="81"/>
      <c r="AE107" s="81"/>
      <c r="AF107" s="93"/>
    </row>
    <row r="108" spans="5:32" x14ac:dyDescent="0.35">
      <c r="E108" s="82"/>
      <c r="Y108" s="89"/>
      <c r="Z108" s="99">
        <f t="shared" si="2"/>
        <v>0</v>
      </c>
      <c r="AA108" s="100" t="str">
        <f t="shared" ca="1" si="3"/>
        <v/>
      </c>
      <c r="AB108" s="89"/>
      <c r="AC108" s="89"/>
      <c r="AD108" s="81"/>
      <c r="AE108" s="81"/>
      <c r="AF108" s="93"/>
    </row>
    <row r="109" spans="5:32" x14ac:dyDescent="0.35">
      <c r="E109" s="82"/>
      <c r="Y109" s="89"/>
      <c r="Z109" s="99">
        <f t="shared" si="2"/>
        <v>0</v>
      </c>
      <c r="AA109" s="100" t="str">
        <f t="shared" ca="1" si="3"/>
        <v/>
      </c>
      <c r="AB109" s="89"/>
      <c r="AC109" s="89"/>
      <c r="AD109" s="81"/>
      <c r="AE109" s="81"/>
      <c r="AF109" s="93"/>
    </row>
    <row r="110" spans="5:32" x14ac:dyDescent="0.35">
      <c r="E110" s="82"/>
      <c r="Y110" s="89"/>
      <c r="Z110" s="99">
        <f t="shared" si="2"/>
        <v>0</v>
      </c>
      <c r="AA110" s="100" t="str">
        <f t="shared" ca="1" si="3"/>
        <v/>
      </c>
      <c r="AB110" s="89"/>
      <c r="AC110" s="89"/>
      <c r="AD110" s="81"/>
      <c r="AE110" s="81"/>
      <c r="AF110" s="93"/>
    </row>
    <row r="111" spans="5:32" x14ac:dyDescent="0.35">
      <c r="E111" s="82"/>
      <c r="Y111" s="89"/>
      <c r="Z111" s="99">
        <f t="shared" si="2"/>
        <v>0</v>
      </c>
      <c r="AA111" s="100" t="str">
        <f t="shared" ca="1" si="3"/>
        <v/>
      </c>
      <c r="AB111" s="89"/>
      <c r="AC111" s="89"/>
      <c r="AD111" s="81"/>
      <c r="AE111" s="81"/>
      <c r="AF111" s="93"/>
    </row>
    <row r="112" spans="5:32" x14ac:dyDescent="0.35">
      <c r="E112" s="82"/>
      <c r="Y112" s="89"/>
      <c r="Z112" s="99">
        <f t="shared" si="2"/>
        <v>0</v>
      </c>
      <c r="AA112" s="100" t="str">
        <f t="shared" ca="1" si="3"/>
        <v/>
      </c>
      <c r="AB112" s="89"/>
      <c r="AC112" s="89"/>
      <c r="AD112" s="81"/>
      <c r="AE112" s="81"/>
      <c r="AF112" s="93"/>
    </row>
    <row r="113" spans="5:32" x14ac:dyDescent="0.35">
      <c r="E113" s="82"/>
      <c r="Y113" s="89"/>
      <c r="Z113" s="99">
        <f t="shared" si="2"/>
        <v>0</v>
      </c>
      <c r="AA113" s="100" t="str">
        <f t="shared" ca="1" si="3"/>
        <v/>
      </c>
      <c r="AB113" s="89"/>
      <c r="AC113" s="89"/>
      <c r="AD113" s="81"/>
      <c r="AE113" s="81"/>
      <c r="AF113" s="93"/>
    </row>
    <row r="114" spans="5:32" x14ac:dyDescent="0.35">
      <c r="E114" s="82"/>
      <c r="Y114" s="89"/>
      <c r="Z114" s="99">
        <f t="shared" si="2"/>
        <v>0</v>
      </c>
      <c r="AA114" s="100" t="str">
        <f t="shared" ca="1" si="3"/>
        <v/>
      </c>
      <c r="AB114" s="89"/>
      <c r="AC114" s="89"/>
      <c r="AD114" s="81"/>
      <c r="AE114" s="81"/>
      <c r="AF114" s="93"/>
    </row>
    <row r="115" spans="5:32" x14ac:dyDescent="0.35">
      <c r="E115" s="82"/>
      <c r="Y115" s="89"/>
      <c r="Z115" s="99">
        <f t="shared" si="2"/>
        <v>0</v>
      </c>
      <c r="AA115" s="100" t="str">
        <f t="shared" ca="1" si="3"/>
        <v/>
      </c>
      <c r="AB115" s="89"/>
      <c r="AC115" s="89"/>
      <c r="AD115" s="81"/>
      <c r="AE115" s="81"/>
      <c r="AF115" s="93"/>
    </row>
    <row r="116" spans="5:32" x14ac:dyDescent="0.35">
      <c r="E116" s="82"/>
      <c r="Y116" s="89"/>
      <c r="Z116" s="99">
        <f t="shared" si="2"/>
        <v>0</v>
      </c>
      <c r="AA116" s="100" t="str">
        <f t="shared" ca="1" si="3"/>
        <v/>
      </c>
      <c r="AB116" s="89"/>
      <c r="AC116" s="89"/>
      <c r="AD116" s="81"/>
      <c r="AE116" s="81"/>
      <c r="AF116" s="93"/>
    </row>
    <row r="117" spans="5:32" x14ac:dyDescent="0.35">
      <c r="E117" s="82"/>
      <c r="Y117" s="89"/>
      <c r="Z117" s="99">
        <f t="shared" si="2"/>
        <v>0</v>
      </c>
      <c r="AA117" s="100" t="str">
        <f t="shared" ca="1" si="3"/>
        <v/>
      </c>
      <c r="AB117" s="89"/>
      <c r="AC117" s="89"/>
      <c r="AD117" s="81"/>
      <c r="AE117" s="81"/>
      <c r="AF117" s="93"/>
    </row>
    <row r="118" spans="5:32" x14ac:dyDescent="0.35">
      <c r="E118" s="82"/>
      <c r="Y118" s="89"/>
      <c r="Z118" s="99">
        <f t="shared" si="2"/>
        <v>0</v>
      </c>
      <c r="AA118" s="100" t="str">
        <f t="shared" ca="1" si="3"/>
        <v/>
      </c>
      <c r="AB118" s="89"/>
      <c r="AC118" s="89"/>
      <c r="AD118" s="81"/>
      <c r="AE118" s="81"/>
      <c r="AF118" s="93"/>
    </row>
    <row r="119" spans="5:32" x14ac:dyDescent="0.35">
      <c r="E119" s="82"/>
      <c r="Y119" s="89"/>
      <c r="Z119" s="99">
        <f t="shared" si="2"/>
        <v>0</v>
      </c>
      <c r="AA119" s="100" t="str">
        <f t="shared" ca="1" si="3"/>
        <v/>
      </c>
      <c r="AB119" s="89"/>
      <c r="AC119" s="89"/>
      <c r="AD119" s="81"/>
      <c r="AE119" s="81"/>
      <c r="AF119" s="93"/>
    </row>
    <row r="120" spans="5:32" x14ac:dyDescent="0.35">
      <c r="E120" s="82"/>
      <c r="Y120" s="89"/>
      <c r="Z120" s="99">
        <f t="shared" si="2"/>
        <v>0</v>
      </c>
      <c r="AA120" s="100" t="str">
        <f t="shared" ca="1" si="3"/>
        <v/>
      </c>
      <c r="AB120" s="89"/>
      <c r="AC120" s="89"/>
      <c r="AD120" s="81"/>
      <c r="AE120" s="81"/>
      <c r="AF120" s="93"/>
    </row>
    <row r="121" spans="5:32" x14ac:dyDescent="0.35">
      <c r="E121" s="82"/>
      <c r="Y121" s="89"/>
      <c r="Z121" s="99">
        <f t="shared" si="2"/>
        <v>0</v>
      </c>
      <c r="AA121" s="100" t="str">
        <f t="shared" ca="1" si="3"/>
        <v/>
      </c>
      <c r="AB121" s="89"/>
      <c r="AC121" s="89"/>
      <c r="AD121" s="81"/>
      <c r="AE121" s="81"/>
      <c r="AF121" s="93"/>
    </row>
    <row r="122" spans="5:32" x14ac:dyDescent="0.35">
      <c r="E122" s="82"/>
      <c r="Y122" s="89"/>
      <c r="Z122" s="99">
        <f t="shared" si="2"/>
        <v>0</v>
      </c>
      <c r="AA122" s="100" t="str">
        <f t="shared" ca="1" si="3"/>
        <v/>
      </c>
      <c r="AB122" s="89"/>
      <c r="AC122" s="89"/>
      <c r="AD122" s="81"/>
      <c r="AE122" s="81"/>
      <c r="AF122" s="93"/>
    </row>
    <row r="123" spans="5:32" x14ac:dyDescent="0.35">
      <c r="E123" s="82"/>
      <c r="Y123" s="89"/>
      <c r="Z123" s="99">
        <f t="shared" si="2"/>
        <v>0</v>
      </c>
      <c r="AA123" s="100" t="str">
        <f t="shared" ca="1" si="3"/>
        <v/>
      </c>
      <c r="AB123" s="89"/>
      <c r="AC123" s="89"/>
      <c r="AD123" s="81"/>
      <c r="AE123" s="81"/>
      <c r="AF123" s="93"/>
    </row>
    <row r="124" spans="5:32" x14ac:dyDescent="0.35">
      <c r="E124" s="82"/>
      <c r="Y124" s="89"/>
      <c r="Z124" s="99">
        <f t="shared" si="2"/>
        <v>0</v>
      </c>
      <c r="AA124" s="100" t="str">
        <f t="shared" ca="1" si="3"/>
        <v/>
      </c>
      <c r="AB124" s="89"/>
      <c r="AC124" s="89"/>
      <c r="AD124" s="81"/>
      <c r="AE124" s="81"/>
      <c r="AF124" s="93"/>
    </row>
    <row r="125" spans="5:32" x14ac:dyDescent="0.35">
      <c r="E125" s="82"/>
      <c r="Y125" s="89"/>
      <c r="Z125" s="99">
        <f t="shared" si="2"/>
        <v>0</v>
      </c>
      <c r="AA125" s="100" t="str">
        <f t="shared" ca="1" si="3"/>
        <v/>
      </c>
      <c r="AB125" s="89"/>
      <c r="AC125" s="89"/>
      <c r="AD125" s="81"/>
      <c r="AE125" s="81"/>
      <c r="AF125" s="93"/>
    </row>
    <row r="126" spans="5:32" x14ac:dyDescent="0.35">
      <c r="E126" s="82"/>
      <c r="Y126" s="89"/>
      <c r="Z126" s="99">
        <f t="shared" si="2"/>
        <v>0</v>
      </c>
      <c r="AA126" s="100" t="str">
        <f t="shared" ca="1" si="3"/>
        <v/>
      </c>
      <c r="AB126" s="89"/>
      <c r="AC126" s="89"/>
      <c r="AD126" s="81"/>
      <c r="AE126" s="81"/>
      <c r="AF126" s="93"/>
    </row>
    <row r="127" spans="5:32" x14ac:dyDescent="0.35">
      <c r="E127" s="82"/>
      <c r="Y127" s="89"/>
      <c r="Z127" s="99">
        <f t="shared" si="2"/>
        <v>0</v>
      </c>
      <c r="AA127" s="100" t="str">
        <f t="shared" ca="1" si="3"/>
        <v/>
      </c>
      <c r="AB127" s="89"/>
      <c r="AC127" s="89"/>
      <c r="AD127" s="81"/>
      <c r="AE127" s="81"/>
      <c r="AF127" s="93"/>
    </row>
    <row r="128" spans="5:32" x14ac:dyDescent="0.35">
      <c r="E128" s="82"/>
      <c r="Y128" s="89"/>
      <c r="Z128" s="99">
        <f t="shared" si="2"/>
        <v>0</v>
      </c>
      <c r="AA128" s="100" t="str">
        <f t="shared" ca="1" si="3"/>
        <v/>
      </c>
      <c r="AB128" s="89"/>
      <c r="AC128" s="89"/>
      <c r="AD128" s="81"/>
      <c r="AE128" s="81"/>
      <c r="AF128" s="93"/>
    </row>
    <row r="129" spans="5:32" x14ac:dyDescent="0.35">
      <c r="E129" s="82"/>
      <c r="Y129" s="89"/>
      <c r="Z129" s="99">
        <f t="shared" si="2"/>
        <v>0</v>
      </c>
      <c r="AA129" s="100" t="str">
        <f t="shared" ca="1" si="3"/>
        <v/>
      </c>
      <c r="AB129" s="89"/>
      <c r="AC129" s="89"/>
      <c r="AD129" s="81"/>
      <c r="AE129" s="81"/>
      <c r="AF129" s="93"/>
    </row>
    <row r="130" spans="5:32" x14ac:dyDescent="0.35">
      <c r="E130" s="82"/>
      <c r="Y130" s="89"/>
      <c r="Z130" s="99">
        <f t="shared" si="2"/>
        <v>0</v>
      </c>
      <c r="AA130" s="100" t="str">
        <f t="shared" ca="1" si="3"/>
        <v/>
      </c>
      <c r="AB130" s="89"/>
      <c r="AC130" s="89"/>
      <c r="AD130" s="81"/>
      <c r="AE130" s="81"/>
      <c r="AF130" s="93"/>
    </row>
    <row r="131" spans="5:32" x14ac:dyDescent="0.35">
      <c r="E131" s="82"/>
      <c r="Y131" s="89"/>
      <c r="Z131" s="99">
        <f t="shared" ref="Z131:Z194" si="4">IF(M131="Influenza",MIN(N131,L131)+5,0)+IF(M131="Coinfection (COVID/Flu)",MIN(N131,L131)+5,0)</f>
        <v>0</v>
      </c>
      <c r="AA131" s="100" t="str">
        <f t="shared" ca="1" si="3"/>
        <v/>
      </c>
      <c r="AB131" s="89"/>
      <c r="AC131" s="89"/>
      <c r="AD131" s="81"/>
      <c r="AE131" s="81"/>
      <c r="AF131" s="93"/>
    </row>
    <row r="132" spans="5:32" x14ac:dyDescent="0.35">
      <c r="E132" s="82"/>
      <c r="Y132" s="89"/>
      <c r="Z132" s="99">
        <f t="shared" si="4"/>
        <v>0</v>
      </c>
      <c r="AA132" s="100" t="str">
        <f t="shared" ref="AA132:AA195" ca="1" si="5">IF(OR(Z132=0),"",IF(Z132&lt;TODAY(),"Cleared","Active"))</f>
        <v/>
      </c>
      <c r="AB132" s="89"/>
      <c r="AC132" s="89"/>
      <c r="AD132" s="81"/>
      <c r="AE132" s="81"/>
      <c r="AF132" s="93"/>
    </row>
    <row r="133" spans="5:32" x14ac:dyDescent="0.35">
      <c r="E133" s="82"/>
      <c r="Y133" s="89"/>
      <c r="Z133" s="99">
        <f t="shared" si="4"/>
        <v>0</v>
      </c>
      <c r="AA133" s="100" t="str">
        <f t="shared" ca="1" si="5"/>
        <v/>
      </c>
      <c r="AB133" s="89"/>
      <c r="AC133" s="89"/>
      <c r="AD133" s="81"/>
      <c r="AE133" s="81"/>
      <c r="AF133" s="93"/>
    </row>
    <row r="134" spans="5:32" x14ac:dyDescent="0.35">
      <c r="E134" s="82"/>
      <c r="Y134" s="89"/>
      <c r="Z134" s="99">
        <f t="shared" si="4"/>
        <v>0</v>
      </c>
      <c r="AA134" s="100" t="str">
        <f t="shared" ca="1" si="5"/>
        <v/>
      </c>
      <c r="AB134" s="89"/>
      <c r="AC134" s="89"/>
      <c r="AD134" s="81"/>
      <c r="AE134" s="81"/>
      <c r="AF134" s="93"/>
    </row>
    <row r="135" spans="5:32" x14ac:dyDescent="0.35">
      <c r="E135" s="82"/>
      <c r="Y135" s="89"/>
      <c r="Z135" s="99">
        <f t="shared" si="4"/>
        <v>0</v>
      </c>
      <c r="AA135" s="100" t="str">
        <f t="shared" ca="1" si="5"/>
        <v/>
      </c>
      <c r="AB135" s="89"/>
      <c r="AC135" s="89"/>
      <c r="AD135" s="81"/>
      <c r="AE135" s="81"/>
      <c r="AF135" s="93"/>
    </row>
    <row r="136" spans="5:32" x14ac:dyDescent="0.35">
      <c r="E136" s="82"/>
      <c r="Y136" s="89"/>
      <c r="Z136" s="99">
        <f t="shared" si="4"/>
        <v>0</v>
      </c>
      <c r="AA136" s="100" t="str">
        <f t="shared" ca="1" si="5"/>
        <v/>
      </c>
      <c r="AB136" s="89"/>
      <c r="AC136" s="89"/>
      <c r="AD136" s="81"/>
      <c r="AE136" s="81"/>
      <c r="AF136" s="93"/>
    </row>
    <row r="137" spans="5:32" x14ac:dyDescent="0.35">
      <c r="E137" s="82"/>
      <c r="Y137" s="89"/>
      <c r="Z137" s="99">
        <f t="shared" si="4"/>
        <v>0</v>
      </c>
      <c r="AA137" s="100" t="str">
        <f t="shared" ca="1" si="5"/>
        <v/>
      </c>
      <c r="AB137" s="89"/>
      <c r="AC137" s="89"/>
      <c r="AD137" s="81"/>
      <c r="AE137" s="81"/>
      <c r="AF137" s="93"/>
    </row>
    <row r="138" spans="5:32" x14ac:dyDescent="0.35">
      <c r="E138" s="82"/>
      <c r="Y138" s="89"/>
      <c r="Z138" s="99">
        <f t="shared" si="4"/>
        <v>0</v>
      </c>
      <c r="AA138" s="100" t="str">
        <f t="shared" ca="1" si="5"/>
        <v/>
      </c>
      <c r="AB138" s="89"/>
      <c r="AC138" s="89"/>
      <c r="AD138" s="81"/>
      <c r="AE138" s="81"/>
      <c r="AF138" s="93"/>
    </row>
    <row r="139" spans="5:32" x14ac:dyDescent="0.35">
      <c r="E139" s="82"/>
      <c r="Y139" s="89"/>
      <c r="Z139" s="99">
        <f t="shared" si="4"/>
        <v>0</v>
      </c>
      <c r="AA139" s="100" t="str">
        <f t="shared" ca="1" si="5"/>
        <v/>
      </c>
      <c r="AB139" s="89"/>
      <c r="AC139" s="89"/>
      <c r="AD139" s="81"/>
      <c r="AE139" s="81"/>
      <c r="AF139" s="93"/>
    </row>
    <row r="140" spans="5:32" x14ac:dyDescent="0.35">
      <c r="E140" s="82"/>
      <c r="Y140" s="89"/>
      <c r="Z140" s="99">
        <f t="shared" si="4"/>
        <v>0</v>
      </c>
      <c r="AA140" s="100" t="str">
        <f t="shared" ca="1" si="5"/>
        <v/>
      </c>
      <c r="AB140" s="89"/>
      <c r="AC140" s="89"/>
      <c r="AD140" s="81"/>
      <c r="AE140" s="81"/>
      <c r="AF140" s="93"/>
    </row>
    <row r="141" spans="5:32" x14ac:dyDescent="0.35">
      <c r="E141" s="82"/>
      <c r="Y141" s="89"/>
      <c r="Z141" s="99">
        <f t="shared" si="4"/>
        <v>0</v>
      </c>
      <c r="AA141" s="100" t="str">
        <f t="shared" ca="1" si="5"/>
        <v/>
      </c>
      <c r="AB141" s="89"/>
      <c r="AC141" s="89"/>
      <c r="AD141" s="81"/>
      <c r="AE141" s="81"/>
      <c r="AF141" s="93"/>
    </row>
    <row r="142" spans="5:32" x14ac:dyDescent="0.35">
      <c r="E142" s="82"/>
      <c r="Y142" s="89"/>
      <c r="Z142" s="99">
        <f t="shared" si="4"/>
        <v>0</v>
      </c>
      <c r="AA142" s="100" t="str">
        <f t="shared" ca="1" si="5"/>
        <v/>
      </c>
      <c r="AB142" s="89"/>
      <c r="AC142" s="89"/>
      <c r="AD142" s="81"/>
      <c r="AE142" s="81"/>
      <c r="AF142" s="93"/>
    </row>
    <row r="143" spans="5:32" x14ac:dyDescent="0.35">
      <c r="E143" s="82"/>
      <c r="Y143" s="89"/>
      <c r="Z143" s="99">
        <f t="shared" si="4"/>
        <v>0</v>
      </c>
      <c r="AA143" s="100" t="str">
        <f t="shared" ca="1" si="5"/>
        <v/>
      </c>
      <c r="AB143" s="89"/>
      <c r="AC143" s="89"/>
      <c r="AD143" s="81"/>
      <c r="AE143" s="81"/>
      <c r="AF143" s="93"/>
    </row>
    <row r="144" spans="5:32" x14ac:dyDescent="0.35">
      <c r="E144" s="82"/>
      <c r="Y144" s="89"/>
      <c r="Z144" s="99">
        <f t="shared" si="4"/>
        <v>0</v>
      </c>
      <c r="AA144" s="100" t="str">
        <f t="shared" ca="1" si="5"/>
        <v/>
      </c>
      <c r="AB144" s="89"/>
      <c r="AC144" s="89"/>
      <c r="AD144" s="81"/>
      <c r="AE144" s="81"/>
      <c r="AF144" s="93"/>
    </row>
    <row r="145" spans="5:32" x14ac:dyDescent="0.35">
      <c r="E145" s="82"/>
      <c r="Y145" s="89"/>
      <c r="Z145" s="99">
        <f t="shared" si="4"/>
        <v>0</v>
      </c>
      <c r="AA145" s="100" t="str">
        <f t="shared" ca="1" si="5"/>
        <v/>
      </c>
      <c r="AB145" s="89"/>
      <c r="AC145" s="89"/>
      <c r="AD145" s="81"/>
      <c r="AE145" s="81"/>
      <c r="AF145" s="93"/>
    </row>
    <row r="146" spans="5:32" x14ac:dyDescent="0.35">
      <c r="E146" s="82"/>
      <c r="Y146" s="89"/>
      <c r="Z146" s="99">
        <f t="shared" si="4"/>
        <v>0</v>
      </c>
      <c r="AA146" s="100" t="str">
        <f t="shared" ca="1" si="5"/>
        <v/>
      </c>
      <c r="AB146" s="89"/>
      <c r="AC146" s="89"/>
      <c r="AD146" s="81"/>
      <c r="AE146" s="81"/>
      <c r="AF146" s="93"/>
    </row>
    <row r="147" spans="5:32" x14ac:dyDescent="0.35">
      <c r="E147" s="82"/>
      <c r="Y147" s="89"/>
      <c r="Z147" s="99">
        <f t="shared" si="4"/>
        <v>0</v>
      </c>
      <c r="AA147" s="100" t="str">
        <f t="shared" ca="1" si="5"/>
        <v/>
      </c>
      <c r="AB147" s="89"/>
      <c r="AC147" s="89"/>
      <c r="AD147" s="81"/>
      <c r="AE147" s="81"/>
      <c r="AF147" s="93"/>
    </row>
    <row r="148" spans="5:32" x14ac:dyDescent="0.35">
      <c r="E148" s="82"/>
      <c r="Y148" s="89"/>
      <c r="Z148" s="99">
        <f t="shared" si="4"/>
        <v>0</v>
      </c>
      <c r="AA148" s="100" t="str">
        <f t="shared" ca="1" si="5"/>
        <v/>
      </c>
      <c r="AB148" s="89"/>
      <c r="AC148" s="89"/>
      <c r="AD148" s="81"/>
      <c r="AE148" s="81"/>
      <c r="AF148" s="93"/>
    </row>
    <row r="149" spans="5:32" x14ac:dyDescent="0.35">
      <c r="E149" s="82"/>
      <c r="Y149" s="89"/>
      <c r="Z149" s="99">
        <f t="shared" si="4"/>
        <v>0</v>
      </c>
      <c r="AA149" s="100" t="str">
        <f t="shared" ca="1" si="5"/>
        <v/>
      </c>
      <c r="AB149" s="89"/>
      <c r="AC149" s="89"/>
      <c r="AD149" s="81"/>
      <c r="AE149" s="81"/>
      <c r="AF149" s="93"/>
    </row>
    <row r="150" spans="5:32" x14ac:dyDescent="0.35">
      <c r="E150" s="82"/>
      <c r="Y150" s="89"/>
      <c r="Z150" s="99">
        <f t="shared" si="4"/>
        <v>0</v>
      </c>
      <c r="AA150" s="100" t="str">
        <f t="shared" ca="1" si="5"/>
        <v/>
      </c>
      <c r="AB150" s="89"/>
      <c r="AC150" s="89"/>
      <c r="AD150" s="81"/>
      <c r="AE150" s="81"/>
      <c r="AF150" s="93"/>
    </row>
    <row r="151" spans="5:32" x14ac:dyDescent="0.35">
      <c r="E151" s="82"/>
      <c r="Y151" s="89"/>
      <c r="Z151" s="99">
        <f t="shared" si="4"/>
        <v>0</v>
      </c>
      <c r="AA151" s="100" t="str">
        <f t="shared" ca="1" si="5"/>
        <v/>
      </c>
      <c r="AB151" s="89"/>
      <c r="AC151" s="89"/>
      <c r="AD151" s="81"/>
      <c r="AE151" s="81"/>
      <c r="AF151" s="93"/>
    </row>
    <row r="152" spans="5:32" x14ac:dyDescent="0.35">
      <c r="E152" s="82"/>
      <c r="Y152" s="89"/>
      <c r="Z152" s="99">
        <f t="shared" si="4"/>
        <v>0</v>
      </c>
      <c r="AA152" s="100" t="str">
        <f t="shared" ca="1" si="5"/>
        <v/>
      </c>
      <c r="AB152" s="89"/>
      <c r="AC152" s="89"/>
      <c r="AD152" s="81"/>
      <c r="AE152" s="81"/>
      <c r="AF152" s="93"/>
    </row>
    <row r="153" spans="5:32" x14ac:dyDescent="0.35">
      <c r="E153" s="82"/>
      <c r="Y153" s="89"/>
      <c r="Z153" s="99">
        <f t="shared" si="4"/>
        <v>0</v>
      </c>
      <c r="AA153" s="100" t="str">
        <f t="shared" ca="1" si="5"/>
        <v/>
      </c>
      <c r="AB153" s="89"/>
      <c r="AC153" s="89"/>
      <c r="AD153" s="81"/>
      <c r="AE153" s="81"/>
      <c r="AF153" s="93"/>
    </row>
    <row r="154" spans="5:32" x14ac:dyDescent="0.35">
      <c r="E154" s="82"/>
      <c r="Y154" s="89"/>
      <c r="Z154" s="99">
        <f t="shared" si="4"/>
        <v>0</v>
      </c>
      <c r="AA154" s="100" t="str">
        <f t="shared" ca="1" si="5"/>
        <v/>
      </c>
      <c r="AB154" s="89"/>
      <c r="AC154" s="89"/>
      <c r="AD154" s="81"/>
      <c r="AE154" s="81"/>
      <c r="AF154" s="93"/>
    </row>
    <row r="155" spans="5:32" x14ac:dyDescent="0.35">
      <c r="E155" s="82"/>
      <c r="Y155" s="89"/>
      <c r="Z155" s="99">
        <f t="shared" si="4"/>
        <v>0</v>
      </c>
      <c r="AA155" s="100" t="str">
        <f t="shared" ca="1" si="5"/>
        <v/>
      </c>
      <c r="AB155" s="89"/>
      <c r="AC155" s="89"/>
      <c r="AD155" s="81"/>
      <c r="AE155" s="81"/>
      <c r="AF155" s="93"/>
    </row>
    <row r="156" spans="5:32" x14ac:dyDescent="0.35">
      <c r="E156" s="82"/>
      <c r="Y156" s="89"/>
      <c r="Z156" s="99">
        <f t="shared" si="4"/>
        <v>0</v>
      </c>
      <c r="AA156" s="100" t="str">
        <f t="shared" ca="1" si="5"/>
        <v/>
      </c>
      <c r="AB156" s="89"/>
      <c r="AC156" s="89"/>
      <c r="AD156" s="81"/>
      <c r="AE156" s="81"/>
      <c r="AF156" s="93"/>
    </row>
    <row r="157" spans="5:32" x14ac:dyDescent="0.35">
      <c r="E157" s="82"/>
      <c r="Y157" s="93"/>
      <c r="Z157" s="99">
        <f t="shared" si="4"/>
        <v>0</v>
      </c>
      <c r="AA157" s="100" t="str">
        <f t="shared" ca="1" si="5"/>
        <v/>
      </c>
      <c r="AB157" s="89"/>
      <c r="AC157" s="89"/>
      <c r="AD157" s="81"/>
      <c r="AE157" s="81"/>
      <c r="AF157" s="93"/>
    </row>
    <row r="158" spans="5:32" x14ac:dyDescent="0.35">
      <c r="E158" s="82"/>
      <c r="Y158" s="93"/>
      <c r="Z158" s="99">
        <f t="shared" si="4"/>
        <v>0</v>
      </c>
      <c r="AA158" s="100" t="str">
        <f t="shared" ca="1" si="5"/>
        <v/>
      </c>
      <c r="AB158" s="89"/>
      <c r="AC158" s="89"/>
      <c r="AD158" s="81"/>
      <c r="AE158" s="81"/>
      <c r="AF158" s="93"/>
    </row>
    <row r="159" spans="5:32" x14ac:dyDescent="0.35">
      <c r="E159" s="82"/>
      <c r="Y159" s="93"/>
      <c r="Z159" s="99">
        <f t="shared" si="4"/>
        <v>0</v>
      </c>
      <c r="AA159" s="100" t="str">
        <f t="shared" ca="1" si="5"/>
        <v/>
      </c>
      <c r="AB159" s="89"/>
      <c r="AC159" s="89"/>
      <c r="AD159" s="81"/>
      <c r="AE159" s="81"/>
      <c r="AF159" s="93"/>
    </row>
    <row r="160" spans="5:32" x14ac:dyDescent="0.35">
      <c r="E160" s="82"/>
      <c r="Y160" s="93"/>
      <c r="Z160" s="99">
        <f t="shared" si="4"/>
        <v>0</v>
      </c>
      <c r="AA160" s="100" t="str">
        <f t="shared" ca="1" si="5"/>
        <v/>
      </c>
      <c r="AB160" s="89"/>
      <c r="AC160" s="89"/>
      <c r="AD160" s="81"/>
      <c r="AE160" s="81"/>
      <c r="AF160" s="93"/>
    </row>
    <row r="161" spans="5:32" x14ac:dyDescent="0.35">
      <c r="E161" s="82"/>
      <c r="Y161" s="93"/>
      <c r="Z161" s="99">
        <f t="shared" si="4"/>
        <v>0</v>
      </c>
      <c r="AA161" s="100" t="str">
        <f t="shared" ca="1" si="5"/>
        <v/>
      </c>
      <c r="AB161" s="89"/>
      <c r="AC161" s="89"/>
      <c r="AD161" s="81"/>
      <c r="AE161" s="81"/>
      <c r="AF161" s="93"/>
    </row>
    <row r="162" spans="5:32" x14ac:dyDescent="0.35">
      <c r="E162" s="82"/>
      <c r="Y162" s="93"/>
      <c r="Z162" s="99">
        <f t="shared" si="4"/>
        <v>0</v>
      </c>
      <c r="AA162" s="100" t="str">
        <f t="shared" ca="1" si="5"/>
        <v/>
      </c>
      <c r="AB162" s="89"/>
      <c r="AC162" s="89"/>
      <c r="AD162" s="81"/>
      <c r="AE162" s="81"/>
      <c r="AF162" s="93"/>
    </row>
    <row r="163" spans="5:32" x14ac:dyDescent="0.35">
      <c r="E163" s="82"/>
      <c r="Y163" s="93"/>
      <c r="Z163" s="99">
        <f t="shared" si="4"/>
        <v>0</v>
      </c>
      <c r="AA163" s="100" t="str">
        <f t="shared" ca="1" si="5"/>
        <v/>
      </c>
      <c r="AB163" s="89"/>
      <c r="AC163" s="89"/>
      <c r="AD163" s="81"/>
      <c r="AE163" s="81"/>
      <c r="AF163" s="93"/>
    </row>
    <row r="164" spans="5:32" x14ac:dyDescent="0.35">
      <c r="E164" s="82"/>
      <c r="Y164" s="93"/>
      <c r="Z164" s="99">
        <f t="shared" si="4"/>
        <v>0</v>
      </c>
      <c r="AA164" s="100" t="str">
        <f t="shared" ca="1" si="5"/>
        <v/>
      </c>
      <c r="AB164" s="89"/>
      <c r="AC164" s="89"/>
      <c r="AD164" s="81"/>
      <c r="AE164" s="81"/>
      <c r="AF164" s="93"/>
    </row>
    <row r="165" spans="5:32" x14ac:dyDescent="0.35">
      <c r="E165" s="82"/>
      <c r="Y165" s="93"/>
      <c r="Z165" s="99">
        <f t="shared" si="4"/>
        <v>0</v>
      </c>
      <c r="AA165" s="100" t="str">
        <f t="shared" ca="1" si="5"/>
        <v/>
      </c>
      <c r="AB165" s="89"/>
      <c r="AC165" s="89"/>
      <c r="AD165" s="81"/>
      <c r="AE165" s="81"/>
      <c r="AF165" s="93"/>
    </row>
    <row r="166" spans="5:32" x14ac:dyDescent="0.35">
      <c r="E166" s="82"/>
      <c r="Y166" s="93"/>
      <c r="Z166" s="99">
        <f t="shared" si="4"/>
        <v>0</v>
      </c>
      <c r="AA166" s="100" t="str">
        <f t="shared" ca="1" si="5"/>
        <v/>
      </c>
      <c r="AB166" s="89"/>
      <c r="AC166" s="89"/>
      <c r="AD166" s="81"/>
      <c r="AE166" s="81"/>
      <c r="AF166" s="93"/>
    </row>
    <row r="167" spans="5:32" x14ac:dyDescent="0.35">
      <c r="E167" s="82"/>
      <c r="Y167" s="93"/>
      <c r="Z167" s="99">
        <f t="shared" si="4"/>
        <v>0</v>
      </c>
      <c r="AA167" s="100" t="str">
        <f t="shared" ca="1" si="5"/>
        <v/>
      </c>
      <c r="AB167" s="89"/>
      <c r="AC167" s="89"/>
      <c r="AD167" s="81"/>
      <c r="AE167" s="81"/>
      <c r="AF167" s="93"/>
    </row>
    <row r="168" spans="5:32" x14ac:dyDescent="0.35">
      <c r="E168" s="82"/>
      <c r="Y168" s="93"/>
      <c r="Z168" s="99">
        <f t="shared" si="4"/>
        <v>0</v>
      </c>
      <c r="AA168" s="100" t="str">
        <f t="shared" ca="1" si="5"/>
        <v/>
      </c>
      <c r="AB168" s="89"/>
      <c r="AC168" s="89"/>
      <c r="AD168" s="81"/>
      <c r="AE168" s="81"/>
      <c r="AF168" s="93"/>
    </row>
    <row r="169" spans="5:32" x14ac:dyDescent="0.35">
      <c r="E169" s="82"/>
      <c r="Y169" s="93"/>
      <c r="Z169" s="99">
        <f t="shared" si="4"/>
        <v>0</v>
      </c>
      <c r="AA169" s="100" t="str">
        <f t="shared" ca="1" si="5"/>
        <v/>
      </c>
      <c r="AB169" s="89"/>
      <c r="AC169" s="89"/>
      <c r="AD169" s="81"/>
      <c r="AE169" s="81"/>
      <c r="AF169" s="93"/>
    </row>
    <row r="170" spans="5:32" x14ac:dyDescent="0.35">
      <c r="E170" s="82"/>
      <c r="Y170" s="93"/>
      <c r="Z170" s="99">
        <f t="shared" si="4"/>
        <v>0</v>
      </c>
      <c r="AA170" s="100" t="str">
        <f t="shared" ca="1" si="5"/>
        <v/>
      </c>
      <c r="AB170" s="89"/>
      <c r="AC170" s="89"/>
      <c r="AD170" s="81"/>
      <c r="AE170" s="81"/>
      <c r="AF170" s="93"/>
    </row>
    <row r="171" spans="5:32" x14ac:dyDescent="0.35">
      <c r="E171" s="82"/>
      <c r="Y171" s="93"/>
      <c r="Z171" s="99">
        <f t="shared" si="4"/>
        <v>0</v>
      </c>
      <c r="AA171" s="100" t="str">
        <f t="shared" ca="1" si="5"/>
        <v/>
      </c>
      <c r="AB171" s="89"/>
      <c r="AC171" s="89"/>
      <c r="AD171" s="81"/>
      <c r="AE171" s="81"/>
      <c r="AF171" s="93"/>
    </row>
    <row r="172" spans="5:32" x14ac:dyDescent="0.35">
      <c r="E172" s="82"/>
      <c r="Y172" s="93"/>
      <c r="Z172" s="99">
        <f t="shared" si="4"/>
        <v>0</v>
      </c>
      <c r="AA172" s="100" t="str">
        <f t="shared" ca="1" si="5"/>
        <v/>
      </c>
      <c r="AB172" s="89"/>
      <c r="AC172" s="89"/>
      <c r="AD172" s="81"/>
      <c r="AE172" s="81"/>
      <c r="AF172" s="93"/>
    </row>
    <row r="173" spans="5:32" x14ac:dyDescent="0.35">
      <c r="E173" s="82"/>
      <c r="Y173" s="93"/>
      <c r="Z173" s="99">
        <f t="shared" si="4"/>
        <v>0</v>
      </c>
      <c r="AA173" s="100" t="str">
        <f t="shared" ca="1" si="5"/>
        <v/>
      </c>
      <c r="AB173" s="89"/>
      <c r="AC173" s="89"/>
      <c r="AD173" s="81"/>
      <c r="AE173" s="81"/>
      <c r="AF173" s="93"/>
    </row>
    <row r="174" spans="5:32" x14ac:dyDescent="0.35">
      <c r="E174" s="82"/>
      <c r="Y174" s="93"/>
      <c r="Z174" s="99">
        <f t="shared" si="4"/>
        <v>0</v>
      </c>
      <c r="AA174" s="100" t="str">
        <f t="shared" ca="1" si="5"/>
        <v/>
      </c>
      <c r="AB174" s="89"/>
      <c r="AC174" s="89"/>
      <c r="AD174" s="81"/>
      <c r="AE174" s="81"/>
      <c r="AF174" s="93"/>
    </row>
    <row r="175" spans="5:32" x14ac:dyDescent="0.35">
      <c r="E175" s="82"/>
      <c r="Y175" s="93"/>
      <c r="Z175" s="99">
        <f t="shared" si="4"/>
        <v>0</v>
      </c>
      <c r="AA175" s="100" t="str">
        <f t="shared" ca="1" si="5"/>
        <v/>
      </c>
      <c r="AB175" s="89"/>
      <c r="AC175" s="89"/>
      <c r="AD175" s="81"/>
      <c r="AE175" s="81"/>
      <c r="AF175" s="93"/>
    </row>
    <row r="176" spans="5:32" x14ac:dyDescent="0.35">
      <c r="E176" s="82"/>
      <c r="Y176" s="93"/>
      <c r="Z176" s="99">
        <f t="shared" si="4"/>
        <v>0</v>
      </c>
      <c r="AA176" s="100" t="str">
        <f t="shared" ca="1" si="5"/>
        <v/>
      </c>
      <c r="AB176" s="89"/>
      <c r="AC176" s="89"/>
      <c r="AD176" s="81"/>
      <c r="AE176" s="81"/>
      <c r="AF176" s="93"/>
    </row>
    <row r="177" spans="5:32" x14ac:dyDescent="0.35">
      <c r="E177" s="82"/>
      <c r="Y177" s="93"/>
      <c r="Z177" s="99">
        <f t="shared" si="4"/>
        <v>0</v>
      </c>
      <c r="AA177" s="100" t="str">
        <f t="shared" ca="1" si="5"/>
        <v/>
      </c>
      <c r="AB177" s="89"/>
      <c r="AC177" s="89"/>
      <c r="AD177" s="81"/>
      <c r="AE177" s="81"/>
      <c r="AF177" s="93"/>
    </row>
    <row r="178" spans="5:32" x14ac:dyDescent="0.35">
      <c r="E178" s="82"/>
      <c r="Y178" s="93"/>
      <c r="Z178" s="99">
        <f t="shared" si="4"/>
        <v>0</v>
      </c>
      <c r="AA178" s="100" t="str">
        <f t="shared" ca="1" si="5"/>
        <v/>
      </c>
      <c r="AB178" s="89"/>
      <c r="AC178" s="89"/>
      <c r="AD178" s="81"/>
      <c r="AE178" s="81"/>
      <c r="AF178" s="93"/>
    </row>
    <row r="179" spans="5:32" x14ac:dyDescent="0.35">
      <c r="E179" s="82"/>
      <c r="Y179" s="93"/>
      <c r="Z179" s="99">
        <f t="shared" si="4"/>
        <v>0</v>
      </c>
      <c r="AA179" s="100" t="str">
        <f t="shared" ca="1" si="5"/>
        <v/>
      </c>
      <c r="AB179" s="89"/>
      <c r="AC179" s="89"/>
      <c r="AD179" s="81"/>
      <c r="AE179" s="81"/>
      <c r="AF179" s="93"/>
    </row>
    <row r="180" spans="5:32" x14ac:dyDescent="0.35">
      <c r="E180" s="82"/>
      <c r="Y180" s="93"/>
      <c r="Z180" s="99">
        <f t="shared" si="4"/>
        <v>0</v>
      </c>
      <c r="AA180" s="100" t="str">
        <f t="shared" ca="1" si="5"/>
        <v/>
      </c>
      <c r="AB180" s="89"/>
      <c r="AC180" s="89"/>
      <c r="AD180" s="81"/>
      <c r="AE180" s="81"/>
      <c r="AF180" s="93"/>
    </row>
    <row r="181" spans="5:32" x14ac:dyDescent="0.35">
      <c r="E181" s="82"/>
      <c r="Y181" s="93"/>
      <c r="Z181" s="99">
        <f t="shared" si="4"/>
        <v>0</v>
      </c>
      <c r="AA181" s="100" t="str">
        <f t="shared" ca="1" si="5"/>
        <v/>
      </c>
      <c r="AB181" s="89"/>
      <c r="AC181" s="89"/>
      <c r="AD181" s="81"/>
      <c r="AE181" s="81"/>
      <c r="AF181" s="93"/>
    </row>
    <row r="182" spans="5:32" x14ac:dyDescent="0.35">
      <c r="E182" s="82"/>
      <c r="Y182" s="93"/>
      <c r="Z182" s="99">
        <f t="shared" si="4"/>
        <v>0</v>
      </c>
      <c r="AA182" s="100" t="str">
        <f t="shared" ca="1" si="5"/>
        <v/>
      </c>
      <c r="AB182" s="89"/>
      <c r="AC182" s="89"/>
      <c r="AD182" s="81"/>
      <c r="AE182" s="81"/>
      <c r="AF182" s="93"/>
    </row>
    <row r="183" spans="5:32" x14ac:dyDescent="0.35">
      <c r="E183" s="82"/>
      <c r="Y183" s="93"/>
      <c r="Z183" s="99">
        <f t="shared" si="4"/>
        <v>0</v>
      </c>
      <c r="AA183" s="100" t="str">
        <f t="shared" ca="1" si="5"/>
        <v/>
      </c>
      <c r="AB183" s="89"/>
      <c r="AC183" s="89"/>
      <c r="AD183" s="81"/>
      <c r="AE183" s="81"/>
      <c r="AF183" s="93"/>
    </row>
    <row r="184" spans="5:32" x14ac:dyDescent="0.35">
      <c r="E184" s="82"/>
      <c r="Y184" s="93"/>
      <c r="Z184" s="99">
        <f t="shared" si="4"/>
        <v>0</v>
      </c>
      <c r="AA184" s="100" t="str">
        <f t="shared" ca="1" si="5"/>
        <v/>
      </c>
      <c r="AB184" s="89"/>
      <c r="AC184" s="89"/>
      <c r="AD184" s="81"/>
      <c r="AE184" s="81"/>
      <c r="AF184" s="93"/>
    </row>
    <row r="185" spans="5:32" x14ac:dyDescent="0.35">
      <c r="E185" s="82"/>
      <c r="Y185" s="93"/>
      <c r="Z185" s="99">
        <f t="shared" si="4"/>
        <v>0</v>
      </c>
      <c r="AA185" s="100" t="str">
        <f t="shared" ca="1" si="5"/>
        <v/>
      </c>
      <c r="AB185" s="89"/>
      <c r="AC185" s="89"/>
      <c r="AD185" s="81"/>
      <c r="AE185" s="81"/>
      <c r="AF185" s="93"/>
    </row>
    <row r="186" spans="5:32" x14ac:dyDescent="0.35">
      <c r="E186" s="82"/>
      <c r="Y186" s="93"/>
      <c r="Z186" s="99">
        <f t="shared" si="4"/>
        <v>0</v>
      </c>
      <c r="AA186" s="100" t="str">
        <f t="shared" ca="1" si="5"/>
        <v/>
      </c>
      <c r="AB186" s="89"/>
      <c r="AC186" s="89"/>
      <c r="AD186" s="81"/>
      <c r="AE186" s="81"/>
      <c r="AF186" s="93"/>
    </row>
    <row r="187" spans="5:32" x14ac:dyDescent="0.35">
      <c r="E187" s="82"/>
      <c r="Y187" s="93"/>
      <c r="Z187" s="99">
        <f t="shared" si="4"/>
        <v>0</v>
      </c>
      <c r="AA187" s="100" t="str">
        <f t="shared" ca="1" si="5"/>
        <v/>
      </c>
      <c r="AB187" s="89"/>
      <c r="AC187" s="89"/>
      <c r="AD187" s="81"/>
      <c r="AE187" s="81"/>
      <c r="AF187" s="93"/>
    </row>
    <row r="188" spans="5:32" x14ac:dyDescent="0.35">
      <c r="E188" s="82"/>
      <c r="Y188" s="93"/>
      <c r="Z188" s="99">
        <f t="shared" si="4"/>
        <v>0</v>
      </c>
      <c r="AA188" s="100" t="str">
        <f t="shared" ca="1" si="5"/>
        <v/>
      </c>
      <c r="AB188" s="89"/>
      <c r="AC188" s="89"/>
      <c r="AD188" s="81"/>
      <c r="AE188" s="81"/>
      <c r="AF188" s="93"/>
    </row>
    <row r="189" spans="5:32" x14ac:dyDescent="0.35">
      <c r="E189" s="82"/>
      <c r="Y189" s="93"/>
      <c r="Z189" s="99">
        <f t="shared" si="4"/>
        <v>0</v>
      </c>
      <c r="AA189" s="100" t="str">
        <f t="shared" ca="1" si="5"/>
        <v/>
      </c>
      <c r="AB189" s="89"/>
      <c r="AC189" s="89"/>
      <c r="AD189" s="81"/>
      <c r="AE189" s="81"/>
      <c r="AF189" s="93"/>
    </row>
    <row r="190" spans="5:32" x14ac:dyDescent="0.35">
      <c r="E190" s="82"/>
      <c r="Y190" s="93"/>
      <c r="Z190" s="99">
        <f t="shared" si="4"/>
        <v>0</v>
      </c>
      <c r="AA190" s="100" t="str">
        <f t="shared" ca="1" si="5"/>
        <v/>
      </c>
      <c r="AB190" s="89"/>
      <c r="AC190" s="89"/>
      <c r="AD190" s="81"/>
      <c r="AE190" s="81"/>
      <c r="AF190" s="93"/>
    </row>
    <row r="191" spans="5:32" x14ac:dyDescent="0.35">
      <c r="E191" s="82"/>
      <c r="Y191" s="93"/>
      <c r="Z191" s="99">
        <f t="shared" si="4"/>
        <v>0</v>
      </c>
      <c r="AA191" s="100" t="str">
        <f t="shared" ca="1" si="5"/>
        <v/>
      </c>
      <c r="AB191" s="89"/>
      <c r="AC191" s="89"/>
      <c r="AD191" s="81"/>
      <c r="AE191" s="81"/>
      <c r="AF191" s="93"/>
    </row>
    <row r="192" spans="5:32" x14ac:dyDescent="0.35">
      <c r="E192" s="82"/>
      <c r="Y192" s="93"/>
      <c r="Z192" s="99">
        <f t="shared" si="4"/>
        <v>0</v>
      </c>
      <c r="AA192" s="100" t="str">
        <f t="shared" ca="1" si="5"/>
        <v/>
      </c>
      <c r="AB192" s="89"/>
      <c r="AC192" s="89"/>
      <c r="AD192" s="81"/>
      <c r="AE192" s="81"/>
      <c r="AF192" s="93"/>
    </row>
    <row r="193" spans="5:32" x14ac:dyDescent="0.35">
      <c r="E193" s="82"/>
      <c r="Y193" s="93"/>
      <c r="Z193" s="99">
        <f t="shared" si="4"/>
        <v>0</v>
      </c>
      <c r="AA193" s="100" t="str">
        <f t="shared" ca="1" si="5"/>
        <v/>
      </c>
      <c r="AB193" s="89"/>
      <c r="AC193" s="89"/>
      <c r="AD193" s="81"/>
      <c r="AE193" s="81"/>
      <c r="AF193" s="93"/>
    </row>
    <row r="194" spans="5:32" x14ac:dyDescent="0.35">
      <c r="E194" s="82"/>
      <c r="Y194" s="93"/>
      <c r="Z194" s="99">
        <f t="shared" si="4"/>
        <v>0</v>
      </c>
      <c r="AA194" s="100" t="str">
        <f t="shared" ca="1" si="5"/>
        <v/>
      </c>
      <c r="AB194" s="89"/>
      <c r="AC194" s="89"/>
      <c r="AD194" s="81"/>
      <c r="AE194" s="81"/>
      <c r="AF194" s="93"/>
    </row>
    <row r="195" spans="5:32" x14ac:dyDescent="0.35">
      <c r="E195" s="82"/>
      <c r="Y195" s="93"/>
      <c r="Z195" s="99">
        <f t="shared" ref="Z195:Z258" si="6">IF(M195="Influenza",MIN(N195,L195)+5,0)+IF(M195="Coinfection (COVID/Flu)",MIN(N195,L195)+5,0)</f>
        <v>0</v>
      </c>
      <c r="AA195" s="100" t="str">
        <f t="shared" ca="1" si="5"/>
        <v/>
      </c>
      <c r="AB195" s="89"/>
      <c r="AC195" s="89"/>
      <c r="AD195" s="81"/>
      <c r="AE195" s="81"/>
      <c r="AF195" s="93"/>
    </row>
    <row r="196" spans="5:32" x14ac:dyDescent="0.35">
      <c r="E196" s="82"/>
      <c r="Y196" s="93"/>
      <c r="Z196" s="99">
        <f t="shared" si="6"/>
        <v>0</v>
      </c>
      <c r="AA196" s="100" t="str">
        <f t="shared" ref="AA196:AA259" ca="1" si="7">IF(OR(Z196=0),"",IF(Z196&lt;TODAY(),"Cleared","Active"))</f>
        <v/>
      </c>
      <c r="AB196" s="89"/>
      <c r="AC196" s="89"/>
      <c r="AD196" s="81"/>
      <c r="AE196" s="81"/>
      <c r="AF196" s="93"/>
    </row>
    <row r="197" spans="5:32" x14ac:dyDescent="0.35">
      <c r="E197" s="82"/>
      <c r="Y197" s="93"/>
      <c r="Z197" s="99">
        <f t="shared" si="6"/>
        <v>0</v>
      </c>
      <c r="AA197" s="100" t="str">
        <f t="shared" ca="1" si="7"/>
        <v/>
      </c>
      <c r="AB197" s="89"/>
      <c r="AC197" s="89"/>
      <c r="AD197" s="81"/>
      <c r="AE197" s="81"/>
      <c r="AF197" s="93"/>
    </row>
    <row r="198" spans="5:32" x14ac:dyDescent="0.35">
      <c r="E198" s="82"/>
      <c r="Y198" s="93"/>
      <c r="Z198" s="99">
        <f t="shared" si="6"/>
        <v>0</v>
      </c>
      <c r="AA198" s="100" t="str">
        <f t="shared" ca="1" si="7"/>
        <v/>
      </c>
      <c r="AB198" s="89"/>
      <c r="AC198" s="89"/>
      <c r="AD198" s="81"/>
      <c r="AE198" s="81"/>
      <c r="AF198" s="93"/>
    </row>
    <row r="199" spans="5:32" x14ac:dyDescent="0.35">
      <c r="E199" s="82"/>
      <c r="Y199" s="93"/>
      <c r="Z199" s="99">
        <f t="shared" si="6"/>
        <v>0</v>
      </c>
      <c r="AA199" s="100" t="str">
        <f t="shared" ca="1" si="7"/>
        <v/>
      </c>
      <c r="AB199" s="89"/>
      <c r="AC199" s="89"/>
      <c r="AD199" s="81"/>
      <c r="AE199" s="81"/>
      <c r="AF199" s="93"/>
    </row>
    <row r="200" spans="5:32" x14ac:dyDescent="0.35">
      <c r="E200" s="82"/>
      <c r="Y200" s="93"/>
      <c r="Z200" s="99">
        <f t="shared" si="6"/>
        <v>0</v>
      </c>
      <c r="AA200" s="100" t="str">
        <f t="shared" ca="1" si="7"/>
        <v/>
      </c>
      <c r="AB200" s="89"/>
      <c r="AC200" s="89"/>
      <c r="AD200" s="81"/>
      <c r="AE200" s="81"/>
      <c r="AF200" s="93"/>
    </row>
    <row r="201" spans="5:32" x14ac:dyDescent="0.35">
      <c r="E201" s="82"/>
      <c r="Y201" s="93"/>
      <c r="Z201" s="99">
        <f t="shared" si="6"/>
        <v>0</v>
      </c>
      <c r="AA201" s="100" t="str">
        <f t="shared" ca="1" si="7"/>
        <v/>
      </c>
      <c r="AB201" s="89"/>
      <c r="AC201" s="89"/>
      <c r="AD201" s="81"/>
      <c r="AE201" s="81"/>
      <c r="AF201" s="93"/>
    </row>
    <row r="202" spans="5:32" x14ac:dyDescent="0.35">
      <c r="E202" s="82"/>
      <c r="Y202" s="93"/>
      <c r="Z202" s="99">
        <f t="shared" si="6"/>
        <v>0</v>
      </c>
      <c r="AA202" s="100" t="str">
        <f t="shared" ca="1" si="7"/>
        <v/>
      </c>
      <c r="AB202" s="89"/>
      <c r="AC202" s="89"/>
      <c r="AD202" s="81"/>
      <c r="AE202" s="81"/>
      <c r="AF202" s="93"/>
    </row>
    <row r="203" spans="5:32" x14ac:dyDescent="0.35">
      <c r="E203" s="82"/>
      <c r="Y203" s="93"/>
      <c r="Z203" s="99">
        <f t="shared" si="6"/>
        <v>0</v>
      </c>
      <c r="AA203" s="100" t="str">
        <f t="shared" ca="1" si="7"/>
        <v/>
      </c>
      <c r="AB203" s="89"/>
      <c r="AC203" s="89"/>
      <c r="AD203" s="81"/>
      <c r="AE203" s="81"/>
      <c r="AF203" s="93"/>
    </row>
    <row r="204" spans="5:32" x14ac:dyDescent="0.35">
      <c r="E204" s="82"/>
      <c r="Y204" s="93"/>
      <c r="Z204" s="99">
        <f t="shared" si="6"/>
        <v>0</v>
      </c>
      <c r="AA204" s="100" t="str">
        <f t="shared" ca="1" si="7"/>
        <v/>
      </c>
      <c r="AB204" s="89"/>
      <c r="AC204" s="89"/>
      <c r="AD204" s="81"/>
      <c r="AE204" s="81"/>
      <c r="AF204" s="93"/>
    </row>
    <row r="205" spans="5:32" x14ac:dyDescent="0.35">
      <c r="E205" s="82"/>
      <c r="Y205" s="93"/>
      <c r="Z205" s="99">
        <f t="shared" si="6"/>
        <v>0</v>
      </c>
      <c r="AA205" s="100" t="str">
        <f t="shared" ca="1" si="7"/>
        <v/>
      </c>
      <c r="AB205" s="89"/>
      <c r="AC205" s="89"/>
      <c r="AD205" s="81"/>
      <c r="AE205" s="81"/>
      <c r="AF205" s="93"/>
    </row>
    <row r="206" spans="5:32" x14ac:dyDescent="0.35">
      <c r="E206" s="82"/>
      <c r="Y206" s="93"/>
      <c r="Z206" s="99">
        <f t="shared" si="6"/>
        <v>0</v>
      </c>
      <c r="AA206" s="100" t="str">
        <f t="shared" ca="1" si="7"/>
        <v/>
      </c>
      <c r="AB206" s="89"/>
      <c r="AC206" s="89"/>
      <c r="AD206" s="81"/>
      <c r="AE206" s="81"/>
      <c r="AF206" s="93"/>
    </row>
    <row r="207" spans="5:32" x14ac:dyDescent="0.35">
      <c r="E207" s="82"/>
      <c r="Y207" s="93"/>
      <c r="Z207" s="99">
        <f t="shared" si="6"/>
        <v>0</v>
      </c>
      <c r="AA207" s="100" t="str">
        <f t="shared" ca="1" si="7"/>
        <v/>
      </c>
      <c r="AB207" s="89"/>
      <c r="AC207" s="89"/>
      <c r="AD207" s="81"/>
      <c r="AE207" s="81"/>
      <c r="AF207" s="93"/>
    </row>
    <row r="208" spans="5:32" x14ac:dyDescent="0.35">
      <c r="E208" s="82"/>
      <c r="Y208" s="93"/>
      <c r="Z208" s="99">
        <f t="shared" si="6"/>
        <v>0</v>
      </c>
      <c r="AA208" s="100" t="str">
        <f t="shared" ca="1" si="7"/>
        <v/>
      </c>
      <c r="AB208" s="89"/>
      <c r="AC208" s="89"/>
      <c r="AD208" s="81"/>
      <c r="AE208" s="81"/>
      <c r="AF208" s="93"/>
    </row>
    <row r="209" spans="5:32" x14ac:dyDescent="0.35">
      <c r="E209" s="82"/>
      <c r="Y209" s="93"/>
      <c r="Z209" s="99">
        <f t="shared" si="6"/>
        <v>0</v>
      </c>
      <c r="AA209" s="100" t="str">
        <f t="shared" ca="1" si="7"/>
        <v/>
      </c>
      <c r="AB209" s="89"/>
      <c r="AC209" s="89"/>
      <c r="AD209" s="81"/>
      <c r="AE209" s="81"/>
      <c r="AF209" s="93"/>
    </row>
    <row r="210" spans="5:32" x14ac:dyDescent="0.35">
      <c r="E210" s="82"/>
      <c r="Y210" s="93"/>
      <c r="Z210" s="99">
        <f t="shared" si="6"/>
        <v>0</v>
      </c>
      <c r="AA210" s="100" t="str">
        <f t="shared" ca="1" si="7"/>
        <v/>
      </c>
      <c r="AB210" s="89"/>
      <c r="AC210" s="89"/>
      <c r="AD210" s="81"/>
      <c r="AE210" s="81"/>
      <c r="AF210" s="93"/>
    </row>
    <row r="211" spans="5:32" x14ac:dyDescent="0.35">
      <c r="E211" s="82"/>
      <c r="Y211" s="93"/>
      <c r="Z211" s="99">
        <f t="shared" si="6"/>
        <v>0</v>
      </c>
      <c r="AA211" s="100" t="str">
        <f t="shared" ca="1" si="7"/>
        <v/>
      </c>
      <c r="AB211" s="89"/>
      <c r="AC211" s="89"/>
      <c r="AD211" s="81"/>
      <c r="AE211" s="81"/>
      <c r="AF211" s="93"/>
    </row>
    <row r="212" spans="5:32" x14ac:dyDescent="0.35">
      <c r="E212" s="82"/>
      <c r="Y212" s="93"/>
      <c r="Z212" s="99">
        <f t="shared" si="6"/>
        <v>0</v>
      </c>
      <c r="AA212" s="100" t="str">
        <f t="shared" ca="1" si="7"/>
        <v/>
      </c>
      <c r="AB212" s="89"/>
      <c r="AC212" s="89"/>
      <c r="AD212" s="81"/>
      <c r="AE212" s="81"/>
      <c r="AF212" s="93"/>
    </row>
    <row r="213" spans="5:32" x14ac:dyDescent="0.35">
      <c r="E213" s="82"/>
      <c r="Y213" s="93"/>
      <c r="Z213" s="99">
        <f t="shared" si="6"/>
        <v>0</v>
      </c>
      <c r="AA213" s="100" t="str">
        <f t="shared" ca="1" si="7"/>
        <v/>
      </c>
      <c r="AB213" s="89"/>
      <c r="AC213" s="89"/>
      <c r="AD213" s="81"/>
      <c r="AE213" s="81"/>
      <c r="AF213" s="93"/>
    </row>
    <row r="214" spans="5:32" x14ac:dyDescent="0.35">
      <c r="E214" s="82"/>
      <c r="Y214" s="93"/>
      <c r="Z214" s="99">
        <f t="shared" si="6"/>
        <v>0</v>
      </c>
      <c r="AA214" s="100" t="str">
        <f t="shared" ca="1" si="7"/>
        <v/>
      </c>
      <c r="AB214" s="89"/>
      <c r="AC214" s="89"/>
      <c r="AD214" s="81"/>
      <c r="AE214" s="81"/>
      <c r="AF214" s="93"/>
    </row>
    <row r="215" spans="5:32" x14ac:dyDescent="0.35">
      <c r="E215" s="82"/>
      <c r="Y215" s="93"/>
      <c r="Z215" s="99">
        <f t="shared" si="6"/>
        <v>0</v>
      </c>
      <c r="AA215" s="100" t="str">
        <f t="shared" ca="1" si="7"/>
        <v/>
      </c>
      <c r="AB215" s="89"/>
      <c r="AC215" s="89"/>
      <c r="AD215" s="81"/>
      <c r="AE215" s="81"/>
      <c r="AF215" s="93"/>
    </row>
    <row r="216" spans="5:32" x14ac:dyDescent="0.35">
      <c r="E216" s="82"/>
      <c r="Y216" s="93"/>
      <c r="Z216" s="99">
        <f t="shared" si="6"/>
        <v>0</v>
      </c>
      <c r="AA216" s="100" t="str">
        <f t="shared" ca="1" si="7"/>
        <v/>
      </c>
      <c r="AB216" s="89"/>
      <c r="AC216" s="89"/>
      <c r="AD216" s="81"/>
      <c r="AE216" s="81"/>
      <c r="AF216" s="93"/>
    </row>
    <row r="217" spans="5:32" x14ac:dyDescent="0.35">
      <c r="E217" s="82"/>
      <c r="Y217" s="93"/>
      <c r="Z217" s="99">
        <f t="shared" si="6"/>
        <v>0</v>
      </c>
      <c r="AA217" s="100" t="str">
        <f t="shared" ca="1" si="7"/>
        <v/>
      </c>
      <c r="AB217" s="89"/>
      <c r="AC217" s="89"/>
      <c r="AD217" s="81"/>
      <c r="AE217" s="81"/>
      <c r="AF217" s="93"/>
    </row>
    <row r="218" spans="5:32" x14ac:dyDescent="0.35">
      <c r="E218" s="82"/>
      <c r="Y218" s="93"/>
      <c r="Z218" s="99">
        <f t="shared" si="6"/>
        <v>0</v>
      </c>
      <c r="AA218" s="100" t="str">
        <f t="shared" ca="1" si="7"/>
        <v/>
      </c>
      <c r="AB218" s="89"/>
      <c r="AC218" s="89"/>
      <c r="AD218" s="81"/>
      <c r="AE218" s="81"/>
      <c r="AF218" s="93"/>
    </row>
    <row r="219" spans="5:32" x14ac:dyDescent="0.35">
      <c r="E219" s="82"/>
      <c r="Y219" s="93"/>
      <c r="Z219" s="99">
        <f t="shared" si="6"/>
        <v>0</v>
      </c>
      <c r="AA219" s="100" t="str">
        <f t="shared" ca="1" si="7"/>
        <v/>
      </c>
      <c r="AB219" s="89"/>
      <c r="AC219" s="89"/>
      <c r="AD219" s="81"/>
      <c r="AE219" s="81"/>
      <c r="AF219" s="93"/>
    </row>
    <row r="220" spans="5:32" x14ac:dyDescent="0.35">
      <c r="E220" s="82"/>
      <c r="Y220" s="93"/>
      <c r="Z220" s="99">
        <f t="shared" si="6"/>
        <v>0</v>
      </c>
      <c r="AA220" s="100" t="str">
        <f t="shared" ca="1" si="7"/>
        <v/>
      </c>
      <c r="AB220" s="89"/>
      <c r="AC220" s="89"/>
      <c r="AD220" s="81"/>
      <c r="AE220" s="81"/>
      <c r="AF220" s="93"/>
    </row>
    <row r="221" spans="5:32" x14ac:dyDescent="0.35">
      <c r="E221" s="82"/>
      <c r="Y221" s="93"/>
      <c r="Z221" s="99">
        <f t="shared" si="6"/>
        <v>0</v>
      </c>
      <c r="AA221" s="100" t="str">
        <f t="shared" ca="1" si="7"/>
        <v/>
      </c>
      <c r="AB221" s="89"/>
      <c r="AC221" s="89"/>
      <c r="AD221" s="81"/>
      <c r="AE221" s="81"/>
      <c r="AF221" s="93"/>
    </row>
    <row r="222" spans="5:32" x14ac:dyDescent="0.35">
      <c r="E222" s="82"/>
      <c r="Y222" s="93"/>
      <c r="Z222" s="99">
        <f t="shared" si="6"/>
        <v>0</v>
      </c>
      <c r="AA222" s="100" t="str">
        <f t="shared" ca="1" si="7"/>
        <v/>
      </c>
      <c r="AB222" s="89"/>
      <c r="AC222" s="89"/>
      <c r="AD222" s="81"/>
      <c r="AE222" s="81"/>
      <c r="AF222" s="93"/>
    </row>
    <row r="223" spans="5:32" x14ac:dyDescent="0.35">
      <c r="E223" s="82"/>
      <c r="Y223" s="93"/>
      <c r="Z223" s="99">
        <f t="shared" si="6"/>
        <v>0</v>
      </c>
      <c r="AA223" s="100" t="str">
        <f t="shared" ca="1" si="7"/>
        <v/>
      </c>
      <c r="AB223" s="89"/>
      <c r="AC223" s="89"/>
      <c r="AD223" s="81"/>
      <c r="AE223" s="81"/>
      <c r="AF223" s="93"/>
    </row>
    <row r="224" spans="5:32" x14ac:dyDescent="0.35">
      <c r="E224" s="82"/>
      <c r="Y224" s="93"/>
      <c r="Z224" s="99">
        <f t="shared" si="6"/>
        <v>0</v>
      </c>
      <c r="AA224" s="100" t="str">
        <f t="shared" ca="1" si="7"/>
        <v/>
      </c>
      <c r="AB224" s="89"/>
      <c r="AC224" s="89"/>
      <c r="AD224" s="81"/>
      <c r="AE224" s="81"/>
      <c r="AF224" s="93"/>
    </row>
    <row r="225" spans="5:32" x14ac:dyDescent="0.35">
      <c r="E225" s="82"/>
      <c r="Y225" s="93"/>
      <c r="Z225" s="99">
        <f t="shared" si="6"/>
        <v>0</v>
      </c>
      <c r="AA225" s="100" t="str">
        <f t="shared" ca="1" si="7"/>
        <v/>
      </c>
      <c r="AB225" s="89"/>
      <c r="AC225" s="89"/>
      <c r="AD225" s="81"/>
      <c r="AE225" s="81"/>
      <c r="AF225" s="93"/>
    </row>
    <row r="226" spans="5:32" x14ac:dyDescent="0.35">
      <c r="E226" s="82"/>
      <c r="Y226" s="93"/>
      <c r="Z226" s="99">
        <f t="shared" si="6"/>
        <v>0</v>
      </c>
      <c r="AA226" s="100" t="str">
        <f t="shared" ca="1" si="7"/>
        <v/>
      </c>
      <c r="AB226" s="89"/>
      <c r="AC226" s="89"/>
      <c r="AD226" s="81"/>
      <c r="AE226" s="81"/>
      <c r="AF226" s="93"/>
    </row>
    <row r="227" spans="5:32" x14ac:dyDescent="0.35">
      <c r="E227" s="82"/>
      <c r="Y227" s="93"/>
      <c r="Z227" s="99">
        <f t="shared" si="6"/>
        <v>0</v>
      </c>
      <c r="AA227" s="100" t="str">
        <f t="shared" ca="1" si="7"/>
        <v/>
      </c>
      <c r="AB227" s="89"/>
      <c r="AC227" s="89"/>
      <c r="AD227" s="81"/>
      <c r="AE227" s="81"/>
      <c r="AF227" s="93"/>
    </row>
    <row r="228" spans="5:32" x14ac:dyDescent="0.35">
      <c r="E228" s="82"/>
      <c r="Y228" s="93"/>
      <c r="Z228" s="99">
        <f t="shared" si="6"/>
        <v>0</v>
      </c>
      <c r="AA228" s="100" t="str">
        <f t="shared" ca="1" si="7"/>
        <v/>
      </c>
      <c r="AB228" s="89"/>
      <c r="AC228" s="89"/>
      <c r="AD228" s="81"/>
      <c r="AE228" s="81"/>
      <c r="AF228" s="93"/>
    </row>
    <row r="229" spans="5:32" x14ac:dyDescent="0.35">
      <c r="E229" s="82"/>
      <c r="Y229" s="93"/>
      <c r="Z229" s="99">
        <f t="shared" si="6"/>
        <v>0</v>
      </c>
      <c r="AA229" s="100" t="str">
        <f t="shared" ca="1" si="7"/>
        <v/>
      </c>
      <c r="AB229" s="89"/>
      <c r="AC229" s="89"/>
      <c r="AD229" s="81"/>
      <c r="AE229" s="81"/>
      <c r="AF229" s="93"/>
    </row>
    <row r="230" spans="5:32" x14ac:dyDescent="0.35">
      <c r="E230" s="82"/>
      <c r="Y230" s="93"/>
      <c r="Z230" s="99">
        <f t="shared" si="6"/>
        <v>0</v>
      </c>
      <c r="AA230" s="100" t="str">
        <f t="shared" ca="1" si="7"/>
        <v/>
      </c>
      <c r="AB230" s="89"/>
      <c r="AC230" s="89"/>
      <c r="AD230" s="81"/>
      <c r="AE230" s="81"/>
      <c r="AF230" s="93"/>
    </row>
    <row r="231" spans="5:32" x14ac:dyDescent="0.35">
      <c r="E231" s="82"/>
      <c r="Y231" s="93"/>
      <c r="Z231" s="99">
        <f t="shared" si="6"/>
        <v>0</v>
      </c>
      <c r="AA231" s="100" t="str">
        <f t="shared" ca="1" si="7"/>
        <v/>
      </c>
      <c r="AB231" s="89"/>
      <c r="AC231" s="89"/>
      <c r="AD231" s="81"/>
      <c r="AE231" s="81"/>
      <c r="AF231" s="93"/>
    </row>
    <row r="232" spans="5:32" x14ac:dyDescent="0.35">
      <c r="E232" s="82"/>
      <c r="Y232" s="93"/>
      <c r="Z232" s="99">
        <f t="shared" si="6"/>
        <v>0</v>
      </c>
      <c r="AA232" s="100" t="str">
        <f t="shared" ca="1" si="7"/>
        <v/>
      </c>
      <c r="AB232" s="89"/>
      <c r="AC232" s="89"/>
      <c r="AD232" s="81"/>
      <c r="AE232" s="81"/>
      <c r="AF232" s="93"/>
    </row>
    <row r="233" spans="5:32" x14ac:dyDescent="0.35">
      <c r="E233" s="82"/>
      <c r="Z233" s="99">
        <f t="shared" si="6"/>
        <v>0</v>
      </c>
      <c r="AA233" s="100" t="str">
        <f t="shared" ca="1" si="7"/>
        <v/>
      </c>
      <c r="AB233" s="89"/>
      <c r="AC233" s="89"/>
      <c r="AD233" s="81"/>
      <c r="AE233" s="81"/>
      <c r="AF233" s="93"/>
    </row>
    <row r="234" spans="5:32" x14ac:dyDescent="0.35">
      <c r="E234" s="82"/>
      <c r="Z234" s="99">
        <f t="shared" si="6"/>
        <v>0</v>
      </c>
      <c r="AA234" s="100" t="str">
        <f t="shared" ca="1" si="7"/>
        <v/>
      </c>
      <c r="AB234" s="89"/>
      <c r="AC234" s="89"/>
      <c r="AD234" s="81"/>
      <c r="AE234" s="81"/>
      <c r="AF234" s="93"/>
    </row>
    <row r="235" spans="5:32" x14ac:dyDescent="0.35">
      <c r="E235" s="82"/>
      <c r="Z235" s="99">
        <f t="shared" si="6"/>
        <v>0</v>
      </c>
      <c r="AA235" s="100" t="str">
        <f t="shared" ca="1" si="7"/>
        <v/>
      </c>
      <c r="AB235" s="89"/>
      <c r="AC235" s="89"/>
      <c r="AD235" s="81"/>
      <c r="AE235" s="81"/>
      <c r="AF235" s="93"/>
    </row>
    <row r="236" spans="5:32" x14ac:dyDescent="0.35">
      <c r="E236" s="82"/>
      <c r="Z236" s="99">
        <f t="shared" si="6"/>
        <v>0</v>
      </c>
      <c r="AA236" s="100" t="str">
        <f t="shared" ca="1" si="7"/>
        <v/>
      </c>
      <c r="AB236" s="89"/>
      <c r="AC236" s="89"/>
      <c r="AD236" s="81"/>
      <c r="AE236" s="81"/>
      <c r="AF236" s="93"/>
    </row>
    <row r="237" spans="5:32" x14ac:dyDescent="0.35">
      <c r="E237" s="82"/>
      <c r="Z237" s="99">
        <f t="shared" si="6"/>
        <v>0</v>
      </c>
      <c r="AA237" s="100" t="str">
        <f t="shared" ca="1" si="7"/>
        <v/>
      </c>
      <c r="AB237" s="89"/>
      <c r="AC237" s="89"/>
      <c r="AD237" s="81"/>
      <c r="AE237" s="81"/>
      <c r="AF237" s="93"/>
    </row>
    <row r="238" spans="5:32" x14ac:dyDescent="0.35">
      <c r="E238" s="82"/>
      <c r="Z238" s="99">
        <f t="shared" si="6"/>
        <v>0</v>
      </c>
      <c r="AA238" s="100" t="str">
        <f t="shared" ca="1" si="7"/>
        <v/>
      </c>
      <c r="AB238" s="89"/>
      <c r="AC238" s="89"/>
      <c r="AD238" s="81"/>
      <c r="AE238" s="81"/>
      <c r="AF238" s="93"/>
    </row>
    <row r="239" spans="5:32" x14ac:dyDescent="0.35">
      <c r="E239" s="82"/>
      <c r="Z239" s="99">
        <f t="shared" si="6"/>
        <v>0</v>
      </c>
      <c r="AA239" s="100" t="str">
        <f t="shared" ca="1" si="7"/>
        <v/>
      </c>
      <c r="AB239" s="89"/>
      <c r="AC239" s="89"/>
      <c r="AD239" s="81"/>
      <c r="AE239" s="81"/>
      <c r="AF239" s="93"/>
    </row>
    <row r="240" spans="5:32" x14ac:dyDescent="0.35">
      <c r="E240" s="82"/>
      <c r="Z240" s="99">
        <f t="shared" si="6"/>
        <v>0</v>
      </c>
      <c r="AA240" s="100" t="str">
        <f t="shared" ca="1" si="7"/>
        <v/>
      </c>
      <c r="AB240" s="89"/>
      <c r="AC240" s="89"/>
      <c r="AD240" s="81"/>
      <c r="AE240" s="81"/>
      <c r="AF240" s="93"/>
    </row>
    <row r="241" spans="5:32" x14ac:dyDescent="0.35">
      <c r="E241" s="82"/>
      <c r="Z241" s="99">
        <f t="shared" si="6"/>
        <v>0</v>
      </c>
      <c r="AA241" s="100" t="str">
        <f t="shared" ca="1" si="7"/>
        <v/>
      </c>
      <c r="AB241" s="89"/>
      <c r="AC241" s="89"/>
      <c r="AD241" s="81"/>
      <c r="AE241" s="81"/>
      <c r="AF241" s="93"/>
    </row>
    <row r="242" spans="5:32" x14ac:dyDescent="0.35">
      <c r="E242" s="82"/>
      <c r="Z242" s="99">
        <f t="shared" si="6"/>
        <v>0</v>
      </c>
      <c r="AA242" s="100" t="str">
        <f t="shared" ca="1" si="7"/>
        <v/>
      </c>
      <c r="AB242" s="89"/>
      <c r="AC242" s="89"/>
      <c r="AD242" s="81"/>
      <c r="AE242" s="81"/>
      <c r="AF242" s="93"/>
    </row>
    <row r="243" spans="5:32" x14ac:dyDescent="0.35">
      <c r="E243" s="82"/>
      <c r="Z243" s="99">
        <f t="shared" si="6"/>
        <v>0</v>
      </c>
      <c r="AA243" s="100" t="str">
        <f t="shared" ca="1" si="7"/>
        <v/>
      </c>
      <c r="AB243" s="89"/>
      <c r="AC243" s="89"/>
      <c r="AD243" s="81"/>
      <c r="AE243" s="81"/>
      <c r="AF243" s="93"/>
    </row>
    <row r="244" spans="5:32" x14ac:dyDescent="0.35">
      <c r="E244" s="82"/>
      <c r="Z244" s="99">
        <f t="shared" si="6"/>
        <v>0</v>
      </c>
      <c r="AA244" s="100" t="str">
        <f t="shared" ca="1" si="7"/>
        <v/>
      </c>
      <c r="AB244" s="89"/>
      <c r="AC244" s="89"/>
      <c r="AD244" s="81"/>
      <c r="AE244" s="81"/>
      <c r="AF244" s="93"/>
    </row>
    <row r="245" spans="5:32" x14ac:dyDescent="0.35">
      <c r="E245" s="82"/>
      <c r="Z245" s="99">
        <f t="shared" si="6"/>
        <v>0</v>
      </c>
      <c r="AA245" s="100" t="str">
        <f t="shared" ca="1" si="7"/>
        <v/>
      </c>
      <c r="AB245" s="89"/>
      <c r="AC245" s="89"/>
      <c r="AD245" s="81"/>
      <c r="AE245" s="81"/>
      <c r="AF245" s="93"/>
    </row>
    <row r="246" spans="5:32" x14ac:dyDescent="0.35">
      <c r="E246" s="82"/>
      <c r="Z246" s="99">
        <f t="shared" si="6"/>
        <v>0</v>
      </c>
      <c r="AA246" s="100" t="str">
        <f t="shared" ca="1" si="7"/>
        <v/>
      </c>
      <c r="AB246" s="89"/>
      <c r="AC246" s="89"/>
      <c r="AD246" s="81"/>
      <c r="AE246" s="81"/>
      <c r="AF246" s="93"/>
    </row>
    <row r="247" spans="5:32" x14ac:dyDescent="0.35">
      <c r="E247" s="82"/>
      <c r="Z247" s="99">
        <f t="shared" si="6"/>
        <v>0</v>
      </c>
      <c r="AA247" s="100" t="str">
        <f t="shared" ca="1" si="7"/>
        <v/>
      </c>
      <c r="AB247" s="89"/>
      <c r="AC247" s="89"/>
      <c r="AD247" s="81"/>
      <c r="AE247" s="81"/>
      <c r="AF247" s="93"/>
    </row>
    <row r="248" spans="5:32" x14ac:dyDescent="0.35">
      <c r="E248" s="82"/>
      <c r="Z248" s="99">
        <f t="shared" si="6"/>
        <v>0</v>
      </c>
      <c r="AA248" s="100" t="str">
        <f t="shared" ca="1" si="7"/>
        <v/>
      </c>
      <c r="AB248" s="89"/>
      <c r="AC248" s="89"/>
      <c r="AD248" s="81"/>
      <c r="AE248" s="81"/>
      <c r="AF248" s="93"/>
    </row>
    <row r="249" spans="5:32" x14ac:dyDescent="0.35">
      <c r="E249" s="82"/>
      <c r="Z249" s="99">
        <f t="shared" si="6"/>
        <v>0</v>
      </c>
      <c r="AA249" s="100" t="str">
        <f t="shared" ca="1" si="7"/>
        <v/>
      </c>
      <c r="AB249" s="89"/>
      <c r="AC249" s="89"/>
      <c r="AD249" s="81"/>
      <c r="AE249" s="81"/>
      <c r="AF249" s="93"/>
    </row>
    <row r="250" spans="5:32" x14ac:dyDescent="0.35">
      <c r="E250" s="82"/>
      <c r="Z250" s="99">
        <f t="shared" si="6"/>
        <v>0</v>
      </c>
      <c r="AA250" s="100" t="str">
        <f t="shared" ca="1" si="7"/>
        <v/>
      </c>
      <c r="AB250" s="89"/>
      <c r="AC250" s="89"/>
      <c r="AD250" s="81"/>
      <c r="AE250" s="81"/>
      <c r="AF250" s="93"/>
    </row>
    <row r="251" spans="5:32" x14ac:dyDescent="0.35">
      <c r="E251" s="82"/>
      <c r="Z251" s="99">
        <f t="shared" si="6"/>
        <v>0</v>
      </c>
      <c r="AA251" s="100" t="str">
        <f t="shared" ca="1" si="7"/>
        <v/>
      </c>
      <c r="AB251" s="89"/>
      <c r="AC251" s="89"/>
      <c r="AD251" s="81"/>
      <c r="AE251" s="81"/>
      <c r="AF251" s="93"/>
    </row>
    <row r="252" spans="5:32" x14ac:dyDescent="0.35">
      <c r="E252" s="82"/>
      <c r="Z252" s="99">
        <f t="shared" si="6"/>
        <v>0</v>
      </c>
      <c r="AA252" s="100" t="str">
        <f t="shared" ca="1" si="7"/>
        <v/>
      </c>
      <c r="AB252" s="89"/>
      <c r="AC252" s="89"/>
      <c r="AD252" s="81"/>
      <c r="AE252" s="81"/>
      <c r="AF252" s="93"/>
    </row>
    <row r="253" spans="5:32" x14ac:dyDescent="0.35">
      <c r="E253" s="82"/>
      <c r="Z253" s="99">
        <f t="shared" si="6"/>
        <v>0</v>
      </c>
      <c r="AA253" s="100" t="str">
        <f t="shared" ca="1" si="7"/>
        <v/>
      </c>
      <c r="AB253" s="89"/>
      <c r="AC253" s="89"/>
      <c r="AD253" s="81"/>
      <c r="AE253" s="81"/>
      <c r="AF253" s="93"/>
    </row>
    <row r="254" spans="5:32" x14ac:dyDescent="0.35">
      <c r="E254" s="82"/>
      <c r="Z254" s="99">
        <f t="shared" si="6"/>
        <v>0</v>
      </c>
      <c r="AA254" s="100" t="str">
        <f t="shared" ca="1" si="7"/>
        <v/>
      </c>
      <c r="AB254" s="89"/>
      <c r="AC254" s="89"/>
      <c r="AD254" s="81"/>
      <c r="AE254" s="81"/>
      <c r="AF254" s="93"/>
    </row>
    <row r="255" spans="5:32" x14ac:dyDescent="0.35">
      <c r="E255" s="82"/>
      <c r="Z255" s="99">
        <f t="shared" si="6"/>
        <v>0</v>
      </c>
      <c r="AA255" s="100" t="str">
        <f t="shared" ca="1" si="7"/>
        <v/>
      </c>
      <c r="AB255" s="89"/>
      <c r="AC255" s="89"/>
      <c r="AD255" s="81"/>
      <c r="AE255" s="81"/>
      <c r="AF255" s="93"/>
    </row>
    <row r="256" spans="5:32" x14ac:dyDescent="0.35">
      <c r="E256" s="82"/>
      <c r="Z256" s="99">
        <f t="shared" si="6"/>
        <v>0</v>
      </c>
      <c r="AA256" s="100" t="str">
        <f t="shared" ca="1" si="7"/>
        <v/>
      </c>
      <c r="AB256" s="89"/>
      <c r="AC256" s="89"/>
      <c r="AD256" s="81"/>
      <c r="AE256" s="81"/>
      <c r="AF256" s="93"/>
    </row>
    <row r="257" spans="5:32" x14ac:dyDescent="0.35">
      <c r="E257" s="82"/>
      <c r="Z257" s="99">
        <f t="shared" si="6"/>
        <v>0</v>
      </c>
      <c r="AA257" s="100" t="str">
        <f t="shared" ca="1" si="7"/>
        <v/>
      </c>
      <c r="AB257" s="89"/>
      <c r="AC257" s="89"/>
      <c r="AD257" s="81"/>
      <c r="AE257" s="81"/>
      <c r="AF257" s="93"/>
    </row>
    <row r="258" spans="5:32" x14ac:dyDescent="0.35">
      <c r="E258" s="82"/>
      <c r="Z258" s="99">
        <f t="shared" si="6"/>
        <v>0</v>
      </c>
      <c r="AA258" s="100" t="str">
        <f t="shared" ca="1" si="7"/>
        <v/>
      </c>
      <c r="AB258" s="89"/>
      <c r="AC258" s="89"/>
      <c r="AD258" s="81"/>
      <c r="AE258" s="81"/>
      <c r="AF258" s="93"/>
    </row>
    <row r="259" spans="5:32" x14ac:dyDescent="0.35">
      <c r="E259" s="82"/>
      <c r="Z259" s="99">
        <f t="shared" ref="Z259:Z322" si="8">IF(M259="Influenza",MIN(N259,L259)+5,0)+IF(M259="Coinfection (COVID/Flu)",MIN(N259,L259)+5,0)</f>
        <v>0</v>
      </c>
      <c r="AA259" s="100" t="str">
        <f t="shared" ca="1" si="7"/>
        <v/>
      </c>
      <c r="AB259" s="89"/>
      <c r="AC259" s="89"/>
      <c r="AD259" s="81"/>
      <c r="AE259" s="81"/>
      <c r="AF259" s="93"/>
    </row>
    <row r="260" spans="5:32" x14ac:dyDescent="0.35">
      <c r="E260" s="82"/>
      <c r="Z260" s="99">
        <f t="shared" si="8"/>
        <v>0</v>
      </c>
      <c r="AA260" s="100" t="str">
        <f t="shared" ref="AA260:AA323" ca="1" si="9">IF(OR(Z260=0),"",IF(Z260&lt;TODAY(),"Cleared","Active"))</f>
        <v/>
      </c>
      <c r="AB260" s="89"/>
      <c r="AC260" s="89"/>
      <c r="AD260" s="81"/>
      <c r="AE260" s="81"/>
      <c r="AF260" s="93"/>
    </row>
    <row r="261" spans="5:32" x14ac:dyDescent="0.35">
      <c r="E261" s="82"/>
      <c r="Z261" s="99">
        <f t="shared" si="8"/>
        <v>0</v>
      </c>
      <c r="AA261" s="100" t="str">
        <f t="shared" ca="1" si="9"/>
        <v/>
      </c>
      <c r="AB261" s="89"/>
      <c r="AC261" s="89"/>
      <c r="AD261" s="81"/>
      <c r="AE261" s="81"/>
      <c r="AF261" s="93"/>
    </row>
    <row r="262" spans="5:32" x14ac:dyDescent="0.35">
      <c r="E262" s="82"/>
      <c r="Z262" s="99">
        <f t="shared" si="8"/>
        <v>0</v>
      </c>
      <c r="AA262" s="100" t="str">
        <f t="shared" ca="1" si="9"/>
        <v/>
      </c>
      <c r="AB262" s="89"/>
      <c r="AC262" s="89"/>
      <c r="AD262" s="81"/>
      <c r="AE262" s="81"/>
      <c r="AF262" s="93"/>
    </row>
    <row r="263" spans="5:32" x14ac:dyDescent="0.35">
      <c r="E263" s="82"/>
      <c r="Z263" s="99">
        <f t="shared" si="8"/>
        <v>0</v>
      </c>
      <c r="AA263" s="100" t="str">
        <f t="shared" ca="1" si="9"/>
        <v/>
      </c>
      <c r="AB263" s="89"/>
      <c r="AC263" s="89"/>
      <c r="AD263" s="81"/>
      <c r="AE263" s="81"/>
      <c r="AF263" s="93"/>
    </row>
    <row r="264" spans="5:32" x14ac:dyDescent="0.35">
      <c r="E264" s="82"/>
      <c r="Z264" s="99">
        <f t="shared" si="8"/>
        <v>0</v>
      </c>
      <c r="AA264" s="100" t="str">
        <f t="shared" ca="1" si="9"/>
        <v/>
      </c>
      <c r="AB264" s="89"/>
      <c r="AC264" s="89"/>
      <c r="AD264" s="81"/>
      <c r="AE264" s="81"/>
      <c r="AF264" s="93"/>
    </row>
    <row r="265" spans="5:32" x14ac:dyDescent="0.35">
      <c r="E265" s="82"/>
      <c r="Z265" s="99">
        <f t="shared" si="8"/>
        <v>0</v>
      </c>
      <c r="AA265" s="100" t="str">
        <f t="shared" ca="1" si="9"/>
        <v/>
      </c>
      <c r="AB265" s="89"/>
      <c r="AC265" s="89"/>
      <c r="AD265" s="81"/>
      <c r="AE265" s="81"/>
      <c r="AF265" s="93"/>
    </row>
    <row r="266" spans="5:32" x14ac:dyDescent="0.35">
      <c r="E266" s="82"/>
      <c r="Z266" s="99">
        <f t="shared" si="8"/>
        <v>0</v>
      </c>
      <c r="AA266" s="100" t="str">
        <f t="shared" ca="1" si="9"/>
        <v/>
      </c>
      <c r="AB266" s="89"/>
      <c r="AC266" s="89"/>
      <c r="AD266" s="81"/>
      <c r="AE266" s="81"/>
      <c r="AF266" s="93"/>
    </row>
    <row r="267" spans="5:32" x14ac:dyDescent="0.35">
      <c r="E267" s="82"/>
      <c r="Z267" s="99">
        <f t="shared" si="8"/>
        <v>0</v>
      </c>
      <c r="AA267" s="100" t="str">
        <f t="shared" ca="1" si="9"/>
        <v/>
      </c>
      <c r="AB267" s="89"/>
      <c r="AC267" s="89"/>
      <c r="AD267" s="81"/>
      <c r="AE267" s="81"/>
      <c r="AF267" s="93"/>
    </row>
    <row r="268" spans="5:32" x14ac:dyDescent="0.35">
      <c r="E268" s="82"/>
      <c r="Z268" s="99">
        <f t="shared" si="8"/>
        <v>0</v>
      </c>
      <c r="AA268" s="100" t="str">
        <f t="shared" ca="1" si="9"/>
        <v/>
      </c>
      <c r="AB268" s="89"/>
      <c r="AC268" s="89"/>
      <c r="AD268" s="81"/>
      <c r="AE268" s="81"/>
      <c r="AF268" s="93"/>
    </row>
    <row r="269" spans="5:32" x14ac:dyDescent="0.35">
      <c r="E269" s="82"/>
      <c r="Z269" s="99">
        <f t="shared" si="8"/>
        <v>0</v>
      </c>
      <c r="AA269" s="100" t="str">
        <f t="shared" ca="1" si="9"/>
        <v/>
      </c>
      <c r="AB269" s="89"/>
      <c r="AC269" s="89"/>
      <c r="AD269" s="81"/>
      <c r="AE269" s="81"/>
      <c r="AF269" s="93"/>
    </row>
    <row r="270" spans="5:32" x14ac:dyDescent="0.35">
      <c r="E270" s="82"/>
      <c r="Z270" s="99">
        <f t="shared" si="8"/>
        <v>0</v>
      </c>
      <c r="AA270" s="100" t="str">
        <f t="shared" ca="1" si="9"/>
        <v/>
      </c>
      <c r="AB270" s="89"/>
      <c r="AC270" s="89"/>
      <c r="AD270" s="81"/>
      <c r="AE270" s="81"/>
      <c r="AF270" s="93"/>
    </row>
    <row r="271" spans="5:32" x14ac:dyDescent="0.35">
      <c r="E271" s="82"/>
      <c r="Z271" s="99">
        <f t="shared" si="8"/>
        <v>0</v>
      </c>
      <c r="AA271" s="100" t="str">
        <f t="shared" ca="1" si="9"/>
        <v/>
      </c>
      <c r="AB271" s="89"/>
      <c r="AC271" s="89"/>
      <c r="AD271" s="81"/>
      <c r="AE271" s="81"/>
      <c r="AF271" s="93"/>
    </row>
    <row r="272" spans="5:32" x14ac:dyDescent="0.35">
      <c r="E272" s="82"/>
      <c r="Z272" s="99">
        <f t="shared" si="8"/>
        <v>0</v>
      </c>
      <c r="AA272" s="100" t="str">
        <f t="shared" ca="1" si="9"/>
        <v/>
      </c>
      <c r="AB272" s="89"/>
      <c r="AC272" s="89"/>
      <c r="AD272" s="81"/>
      <c r="AE272" s="81"/>
      <c r="AF272" s="93"/>
    </row>
    <row r="273" spans="5:32" x14ac:dyDescent="0.35">
      <c r="E273" s="82"/>
      <c r="Z273" s="99">
        <f t="shared" si="8"/>
        <v>0</v>
      </c>
      <c r="AA273" s="100" t="str">
        <f t="shared" ca="1" si="9"/>
        <v/>
      </c>
      <c r="AB273" s="89"/>
      <c r="AC273" s="89"/>
      <c r="AD273" s="81"/>
      <c r="AE273" s="81"/>
      <c r="AF273" s="93"/>
    </row>
    <row r="274" spans="5:32" x14ac:dyDescent="0.35">
      <c r="E274" s="82"/>
      <c r="Z274" s="99">
        <f t="shared" si="8"/>
        <v>0</v>
      </c>
      <c r="AA274" s="100" t="str">
        <f t="shared" ca="1" si="9"/>
        <v/>
      </c>
      <c r="AB274" s="89"/>
      <c r="AC274" s="89"/>
      <c r="AD274" s="81"/>
      <c r="AE274" s="81"/>
      <c r="AF274" s="93"/>
    </row>
    <row r="275" spans="5:32" x14ac:dyDescent="0.35">
      <c r="E275" s="82"/>
      <c r="Z275" s="99">
        <f t="shared" si="8"/>
        <v>0</v>
      </c>
      <c r="AA275" s="100" t="str">
        <f t="shared" ca="1" si="9"/>
        <v/>
      </c>
      <c r="AB275" s="89"/>
      <c r="AC275" s="89"/>
      <c r="AD275" s="81"/>
      <c r="AE275" s="81"/>
      <c r="AF275" s="93"/>
    </row>
    <row r="276" spans="5:32" x14ac:dyDescent="0.35">
      <c r="E276" s="82"/>
      <c r="Z276" s="99">
        <f t="shared" si="8"/>
        <v>0</v>
      </c>
      <c r="AA276" s="100" t="str">
        <f t="shared" ca="1" si="9"/>
        <v/>
      </c>
      <c r="AB276" s="89"/>
      <c r="AC276" s="89"/>
      <c r="AD276" s="81"/>
      <c r="AE276" s="81"/>
      <c r="AF276" s="93"/>
    </row>
    <row r="277" spans="5:32" x14ac:dyDescent="0.35">
      <c r="E277" s="82"/>
      <c r="Z277" s="99">
        <f t="shared" si="8"/>
        <v>0</v>
      </c>
      <c r="AA277" s="100" t="str">
        <f t="shared" ca="1" si="9"/>
        <v/>
      </c>
      <c r="AB277" s="89"/>
      <c r="AC277" s="89"/>
      <c r="AD277" s="81"/>
      <c r="AE277" s="81"/>
      <c r="AF277" s="93"/>
    </row>
    <row r="278" spans="5:32" x14ac:dyDescent="0.35">
      <c r="E278" s="82"/>
      <c r="Z278" s="99">
        <f t="shared" si="8"/>
        <v>0</v>
      </c>
      <c r="AA278" s="100" t="str">
        <f t="shared" ca="1" si="9"/>
        <v/>
      </c>
      <c r="AB278" s="89"/>
      <c r="AC278" s="89"/>
      <c r="AD278" s="81"/>
      <c r="AE278" s="81"/>
      <c r="AF278" s="93"/>
    </row>
    <row r="279" spans="5:32" x14ac:dyDescent="0.35">
      <c r="E279" s="82"/>
      <c r="Z279" s="99">
        <f t="shared" si="8"/>
        <v>0</v>
      </c>
      <c r="AA279" s="100" t="str">
        <f t="shared" ca="1" si="9"/>
        <v/>
      </c>
      <c r="AB279" s="89"/>
      <c r="AC279" s="89"/>
      <c r="AD279" s="81"/>
      <c r="AE279" s="81"/>
      <c r="AF279" s="93"/>
    </row>
    <row r="280" spans="5:32" x14ac:dyDescent="0.35">
      <c r="E280" s="82"/>
      <c r="Z280" s="99">
        <f t="shared" si="8"/>
        <v>0</v>
      </c>
      <c r="AA280" s="100" t="str">
        <f t="shared" ca="1" si="9"/>
        <v/>
      </c>
      <c r="AB280" s="89"/>
      <c r="AC280" s="89"/>
      <c r="AD280" s="81"/>
      <c r="AE280" s="81"/>
      <c r="AF280" s="93"/>
    </row>
    <row r="281" spans="5:32" x14ac:dyDescent="0.35">
      <c r="E281" s="82"/>
      <c r="Z281" s="99">
        <f t="shared" si="8"/>
        <v>0</v>
      </c>
      <c r="AA281" s="100" t="str">
        <f t="shared" ca="1" si="9"/>
        <v/>
      </c>
      <c r="AB281" s="89"/>
      <c r="AC281" s="89"/>
      <c r="AD281" s="81"/>
      <c r="AE281" s="81"/>
      <c r="AF281" s="93"/>
    </row>
    <row r="282" spans="5:32" x14ac:dyDescent="0.35">
      <c r="E282" s="82"/>
      <c r="Z282" s="99">
        <f t="shared" si="8"/>
        <v>0</v>
      </c>
      <c r="AA282" s="100" t="str">
        <f t="shared" ca="1" si="9"/>
        <v/>
      </c>
      <c r="AB282" s="89"/>
      <c r="AC282" s="89"/>
      <c r="AD282" s="81"/>
      <c r="AE282" s="81"/>
      <c r="AF282" s="93"/>
    </row>
    <row r="283" spans="5:32" x14ac:dyDescent="0.35">
      <c r="E283" s="82"/>
      <c r="Z283" s="99">
        <f t="shared" si="8"/>
        <v>0</v>
      </c>
      <c r="AA283" s="100" t="str">
        <f t="shared" ca="1" si="9"/>
        <v/>
      </c>
      <c r="AB283" s="89"/>
      <c r="AC283" s="89"/>
      <c r="AD283" s="81"/>
      <c r="AE283" s="81"/>
      <c r="AF283" s="93"/>
    </row>
    <row r="284" spans="5:32" x14ac:dyDescent="0.35">
      <c r="E284" s="82"/>
      <c r="Z284" s="99">
        <f t="shared" si="8"/>
        <v>0</v>
      </c>
      <c r="AA284" s="100" t="str">
        <f t="shared" ca="1" si="9"/>
        <v/>
      </c>
      <c r="AB284" s="89"/>
      <c r="AC284" s="89"/>
      <c r="AD284" s="81"/>
      <c r="AE284" s="81"/>
      <c r="AF284" s="93"/>
    </row>
    <row r="285" spans="5:32" x14ac:dyDescent="0.35">
      <c r="E285" s="82"/>
      <c r="Z285" s="99">
        <f t="shared" si="8"/>
        <v>0</v>
      </c>
      <c r="AA285" s="100" t="str">
        <f t="shared" ca="1" si="9"/>
        <v/>
      </c>
      <c r="AB285" s="89"/>
      <c r="AC285" s="89"/>
      <c r="AD285" s="81"/>
      <c r="AE285" s="81"/>
      <c r="AF285" s="93"/>
    </row>
    <row r="286" spans="5:32" x14ac:dyDescent="0.35">
      <c r="E286" s="82"/>
      <c r="Z286" s="99">
        <f t="shared" si="8"/>
        <v>0</v>
      </c>
      <c r="AA286" s="100" t="str">
        <f t="shared" ca="1" si="9"/>
        <v/>
      </c>
      <c r="AB286" s="89"/>
      <c r="AC286" s="89"/>
      <c r="AD286" s="81"/>
      <c r="AE286" s="81"/>
      <c r="AF286" s="93"/>
    </row>
    <row r="287" spans="5:32" x14ac:dyDescent="0.35">
      <c r="E287" s="82"/>
      <c r="Z287" s="99">
        <f t="shared" si="8"/>
        <v>0</v>
      </c>
      <c r="AA287" s="100" t="str">
        <f t="shared" ca="1" si="9"/>
        <v/>
      </c>
      <c r="AB287" s="89"/>
      <c r="AC287" s="89"/>
      <c r="AD287" s="81"/>
      <c r="AE287" s="81"/>
      <c r="AF287" s="93"/>
    </row>
    <row r="288" spans="5:32" x14ac:dyDescent="0.35">
      <c r="E288" s="82"/>
      <c r="Z288" s="99">
        <f t="shared" si="8"/>
        <v>0</v>
      </c>
      <c r="AA288" s="100" t="str">
        <f t="shared" ca="1" si="9"/>
        <v/>
      </c>
      <c r="AB288" s="89"/>
      <c r="AC288" s="89"/>
      <c r="AD288" s="81"/>
      <c r="AE288" s="81"/>
      <c r="AF288" s="93"/>
    </row>
    <row r="289" spans="5:32" x14ac:dyDescent="0.35">
      <c r="E289" s="82"/>
      <c r="Z289" s="99">
        <f t="shared" si="8"/>
        <v>0</v>
      </c>
      <c r="AA289" s="100" t="str">
        <f t="shared" ca="1" si="9"/>
        <v/>
      </c>
      <c r="AB289" s="89"/>
      <c r="AC289" s="89"/>
      <c r="AD289" s="81"/>
      <c r="AE289" s="81"/>
      <c r="AF289" s="93"/>
    </row>
    <row r="290" spans="5:32" x14ac:dyDescent="0.35">
      <c r="E290" s="82"/>
      <c r="Z290" s="99">
        <f t="shared" si="8"/>
        <v>0</v>
      </c>
      <c r="AA290" s="100" t="str">
        <f t="shared" ca="1" si="9"/>
        <v/>
      </c>
      <c r="AB290" s="89"/>
      <c r="AC290" s="89"/>
      <c r="AD290" s="81"/>
      <c r="AE290" s="81"/>
      <c r="AF290" s="93"/>
    </row>
    <row r="291" spans="5:32" x14ac:dyDescent="0.35">
      <c r="E291" s="82"/>
      <c r="Z291" s="99">
        <f t="shared" si="8"/>
        <v>0</v>
      </c>
      <c r="AA291" s="100" t="str">
        <f t="shared" ca="1" si="9"/>
        <v/>
      </c>
      <c r="AB291" s="89"/>
      <c r="AC291" s="89"/>
      <c r="AD291" s="81"/>
      <c r="AE291" s="81"/>
      <c r="AF291" s="93"/>
    </row>
    <row r="292" spans="5:32" x14ac:dyDescent="0.35">
      <c r="E292" s="82"/>
      <c r="Z292" s="99">
        <f t="shared" si="8"/>
        <v>0</v>
      </c>
      <c r="AA292" s="100" t="str">
        <f t="shared" ca="1" si="9"/>
        <v/>
      </c>
      <c r="AB292" s="89"/>
      <c r="AC292" s="89"/>
      <c r="AD292" s="81"/>
      <c r="AE292" s="81"/>
      <c r="AF292" s="93"/>
    </row>
    <row r="293" spans="5:32" x14ac:dyDescent="0.35">
      <c r="E293" s="82"/>
      <c r="Z293" s="99">
        <f t="shared" si="8"/>
        <v>0</v>
      </c>
      <c r="AA293" s="100" t="str">
        <f t="shared" ca="1" si="9"/>
        <v/>
      </c>
      <c r="AB293" s="89"/>
      <c r="AC293" s="89"/>
      <c r="AD293" s="81"/>
      <c r="AE293" s="81"/>
      <c r="AF293" s="93"/>
    </row>
    <row r="294" spans="5:32" x14ac:dyDescent="0.35">
      <c r="E294" s="82"/>
      <c r="Z294" s="99">
        <f t="shared" si="8"/>
        <v>0</v>
      </c>
      <c r="AA294" s="100" t="str">
        <f t="shared" ca="1" si="9"/>
        <v/>
      </c>
      <c r="AB294" s="89"/>
      <c r="AC294" s="89"/>
      <c r="AD294" s="81"/>
      <c r="AE294" s="81"/>
      <c r="AF294" s="93"/>
    </row>
    <row r="295" spans="5:32" x14ac:dyDescent="0.35">
      <c r="E295" s="82"/>
      <c r="Z295" s="99">
        <f t="shared" si="8"/>
        <v>0</v>
      </c>
      <c r="AA295" s="100" t="str">
        <f t="shared" ca="1" si="9"/>
        <v/>
      </c>
      <c r="AB295" s="89"/>
      <c r="AC295" s="89"/>
      <c r="AD295" s="81"/>
      <c r="AE295" s="81"/>
      <c r="AF295" s="93"/>
    </row>
    <row r="296" spans="5:32" x14ac:dyDescent="0.35">
      <c r="E296" s="82"/>
      <c r="Z296" s="99">
        <f t="shared" si="8"/>
        <v>0</v>
      </c>
      <c r="AA296" s="100" t="str">
        <f t="shared" ca="1" si="9"/>
        <v/>
      </c>
      <c r="AB296" s="89"/>
      <c r="AC296" s="89"/>
      <c r="AD296" s="81"/>
      <c r="AE296" s="81"/>
      <c r="AF296" s="93"/>
    </row>
    <row r="297" spans="5:32" x14ac:dyDescent="0.35">
      <c r="E297" s="82"/>
      <c r="Z297" s="99">
        <f t="shared" si="8"/>
        <v>0</v>
      </c>
      <c r="AA297" s="100" t="str">
        <f t="shared" ca="1" si="9"/>
        <v/>
      </c>
      <c r="AB297" s="89"/>
      <c r="AC297" s="89"/>
      <c r="AD297" s="81"/>
      <c r="AE297" s="81"/>
      <c r="AF297" s="93"/>
    </row>
    <row r="298" spans="5:32" x14ac:dyDescent="0.35">
      <c r="E298" s="82"/>
      <c r="Z298" s="99">
        <f t="shared" si="8"/>
        <v>0</v>
      </c>
      <c r="AA298" s="100" t="str">
        <f t="shared" ca="1" si="9"/>
        <v/>
      </c>
      <c r="AB298" s="89"/>
      <c r="AC298" s="89"/>
      <c r="AD298" s="81"/>
      <c r="AE298" s="81"/>
      <c r="AF298" s="93"/>
    </row>
    <row r="299" spans="5:32" x14ac:dyDescent="0.35">
      <c r="E299" s="82"/>
      <c r="Z299" s="99">
        <f t="shared" si="8"/>
        <v>0</v>
      </c>
      <c r="AA299" s="100" t="str">
        <f t="shared" ca="1" si="9"/>
        <v/>
      </c>
      <c r="AB299" s="89"/>
      <c r="AC299" s="89"/>
      <c r="AD299" s="81"/>
      <c r="AE299" s="81"/>
      <c r="AF299" s="93"/>
    </row>
    <row r="300" spans="5:32" x14ac:dyDescent="0.35">
      <c r="Z300" s="99">
        <f t="shared" si="8"/>
        <v>0</v>
      </c>
      <c r="AA300" s="100" t="str">
        <f t="shared" ca="1" si="9"/>
        <v/>
      </c>
      <c r="AB300" s="89"/>
      <c r="AC300" s="89"/>
      <c r="AD300" s="81"/>
      <c r="AE300" s="81"/>
      <c r="AF300" s="93"/>
    </row>
    <row r="301" spans="5:32" x14ac:dyDescent="0.35">
      <c r="Z301" s="99">
        <f t="shared" si="8"/>
        <v>0</v>
      </c>
      <c r="AA301" s="100" t="str">
        <f t="shared" ca="1" si="9"/>
        <v/>
      </c>
      <c r="AB301" s="89"/>
      <c r="AC301" s="89"/>
      <c r="AD301" s="81"/>
      <c r="AE301" s="81"/>
      <c r="AF301" s="93"/>
    </row>
    <row r="302" spans="5:32" x14ac:dyDescent="0.35">
      <c r="Z302" s="99">
        <f t="shared" si="8"/>
        <v>0</v>
      </c>
      <c r="AA302" s="100" t="str">
        <f t="shared" ca="1" si="9"/>
        <v/>
      </c>
      <c r="AB302" s="89"/>
      <c r="AC302" s="89"/>
      <c r="AD302" s="81"/>
      <c r="AE302" s="81"/>
      <c r="AF302" s="93"/>
    </row>
    <row r="303" spans="5:32" x14ac:dyDescent="0.35">
      <c r="Z303" s="99">
        <f t="shared" si="8"/>
        <v>0</v>
      </c>
      <c r="AA303" s="100" t="str">
        <f t="shared" ca="1" si="9"/>
        <v/>
      </c>
      <c r="AB303" s="89"/>
      <c r="AC303" s="89"/>
      <c r="AD303" s="81"/>
      <c r="AE303" s="81"/>
      <c r="AF303" s="93"/>
    </row>
    <row r="304" spans="5:32" x14ac:dyDescent="0.35">
      <c r="Z304" s="99">
        <f t="shared" si="8"/>
        <v>0</v>
      </c>
      <c r="AA304" s="100" t="str">
        <f t="shared" ca="1" si="9"/>
        <v/>
      </c>
      <c r="AB304" s="89"/>
      <c r="AC304" s="89"/>
      <c r="AD304" s="81"/>
      <c r="AE304" s="81"/>
      <c r="AF304" s="93"/>
    </row>
    <row r="305" spans="26:32" x14ac:dyDescent="0.35">
      <c r="Z305" s="99">
        <f t="shared" si="8"/>
        <v>0</v>
      </c>
      <c r="AA305" s="100" t="str">
        <f t="shared" ca="1" si="9"/>
        <v/>
      </c>
      <c r="AB305" s="89"/>
      <c r="AC305" s="89"/>
      <c r="AD305" s="81"/>
      <c r="AE305" s="81"/>
      <c r="AF305" s="93"/>
    </row>
    <row r="306" spans="26:32" x14ac:dyDescent="0.35">
      <c r="Z306" s="99">
        <f t="shared" si="8"/>
        <v>0</v>
      </c>
      <c r="AA306" s="100" t="str">
        <f t="shared" ca="1" si="9"/>
        <v/>
      </c>
      <c r="AB306" s="89"/>
      <c r="AC306" s="89"/>
      <c r="AD306" s="81"/>
      <c r="AE306" s="81"/>
      <c r="AF306" s="93"/>
    </row>
    <row r="307" spans="26:32" x14ac:dyDescent="0.35">
      <c r="Z307" s="99">
        <f t="shared" si="8"/>
        <v>0</v>
      </c>
      <c r="AA307" s="100" t="str">
        <f t="shared" ca="1" si="9"/>
        <v/>
      </c>
      <c r="AB307" s="89"/>
      <c r="AC307" s="89"/>
      <c r="AD307" s="81"/>
      <c r="AE307" s="81"/>
      <c r="AF307" s="93"/>
    </row>
    <row r="308" spans="26:32" x14ac:dyDescent="0.35">
      <c r="Z308" s="99">
        <f t="shared" si="8"/>
        <v>0</v>
      </c>
      <c r="AA308" s="100" t="str">
        <f t="shared" ca="1" si="9"/>
        <v/>
      </c>
      <c r="AB308" s="89"/>
      <c r="AC308" s="89"/>
      <c r="AD308" s="81"/>
      <c r="AE308" s="81"/>
      <c r="AF308" s="93"/>
    </row>
    <row r="309" spans="26:32" x14ac:dyDescent="0.35">
      <c r="Z309" s="99">
        <f t="shared" si="8"/>
        <v>0</v>
      </c>
      <c r="AA309" s="100" t="str">
        <f t="shared" ca="1" si="9"/>
        <v/>
      </c>
      <c r="AB309" s="89"/>
      <c r="AC309" s="89"/>
      <c r="AD309" s="81"/>
      <c r="AE309" s="81"/>
      <c r="AF309" s="93"/>
    </row>
    <row r="310" spans="26:32" x14ac:dyDescent="0.35">
      <c r="Z310" s="99">
        <f t="shared" si="8"/>
        <v>0</v>
      </c>
      <c r="AA310" s="100" t="str">
        <f t="shared" ca="1" si="9"/>
        <v/>
      </c>
      <c r="AB310" s="89"/>
      <c r="AC310" s="89"/>
      <c r="AD310" s="81"/>
      <c r="AE310" s="81"/>
      <c r="AF310" s="93"/>
    </row>
    <row r="311" spans="26:32" x14ac:dyDescent="0.35">
      <c r="Z311" s="99">
        <f t="shared" si="8"/>
        <v>0</v>
      </c>
      <c r="AA311" s="100" t="str">
        <f t="shared" ca="1" si="9"/>
        <v/>
      </c>
      <c r="AB311" s="89"/>
      <c r="AC311" s="89"/>
      <c r="AD311" s="81"/>
      <c r="AE311" s="81"/>
      <c r="AF311" s="93"/>
    </row>
    <row r="312" spans="26:32" x14ac:dyDescent="0.35">
      <c r="Z312" s="99">
        <f t="shared" si="8"/>
        <v>0</v>
      </c>
      <c r="AA312" s="100" t="str">
        <f t="shared" ca="1" si="9"/>
        <v/>
      </c>
      <c r="AB312" s="89"/>
      <c r="AC312" s="89"/>
      <c r="AD312" s="81"/>
      <c r="AE312" s="81"/>
      <c r="AF312" s="93"/>
    </row>
    <row r="313" spans="26:32" x14ac:dyDescent="0.35">
      <c r="Z313" s="99">
        <f t="shared" si="8"/>
        <v>0</v>
      </c>
      <c r="AA313" s="100" t="str">
        <f t="shared" ca="1" si="9"/>
        <v/>
      </c>
      <c r="AB313" s="89"/>
      <c r="AC313" s="89"/>
      <c r="AD313" s="81"/>
      <c r="AE313" s="81"/>
      <c r="AF313" s="93"/>
    </row>
    <row r="314" spans="26:32" x14ac:dyDescent="0.35">
      <c r="Z314" s="99">
        <f t="shared" si="8"/>
        <v>0</v>
      </c>
      <c r="AA314" s="100" t="str">
        <f t="shared" ca="1" si="9"/>
        <v/>
      </c>
      <c r="AB314" s="89"/>
      <c r="AC314" s="89"/>
      <c r="AD314" s="81"/>
      <c r="AE314" s="81"/>
      <c r="AF314" s="93"/>
    </row>
    <row r="315" spans="26:32" x14ac:dyDescent="0.35">
      <c r="Z315" s="99">
        <f t="shared" si="8"/>
        <v>0</v>
      </c>
      <c r="AA315" s="100" t="str">
        <f t="shared" ca="1" si="9"/>
        <v/>
      </c>
      <c r="AB315" s="89"/>
      <c r="AC315" s="89"/>
      <c r="AD315" s="81"/>
      <c r="AE315" s="81"/>
      <c r="AF315" s="93"/>
    </row>
    <row r="316" spans="26:32" x14ac:dyDescent="0.35">
      <c r="Z316" s="99">
        <f t="shared" si="8"/>
        <v>0</v>
      </c>
      <c r="AA316" s="100" t="str">
        <f t="shared" ca="1" si="9"/>
        <v/>
      </c>
      <c r="AB316" s="89"/>
      <c r="AC316" s="89"/>
      <c r="AD316" s="81"/>
      <c r="AE316" s="81"/>
      <c r="AF316" s="93"/>
    </row>
    <row r="317" spans="26:32" x14ac:dyDescent="0.35">
      <c r="Z317" s="99">
        <f t="shared" si="8"/>
        <v>0</v>
      </c>
      <c r="AA317" s="100" t="str">
        <f t="shared" ca="1" si="9"/>
        <v/>
      </c>
      <c r="AB317" s="89"/>
      <c r="AC317" s="89"/>
      <c r="AD317" s="81"/>
      <c r="AE317" s="81"/>
      <c r="AF317" s="93"/>
    </row>
    <row r="318" spans="26:32" x14ac:dyDescent="0.35">
      <c r="Z318" s="99">
        <f t="shared" si="8"/>
        <v>0</v>
      </c>
      <c r="AA318" s="100" t="str">
        <f t="shared" ca="1" si="9"/>
        <v/>
      </c>
      <c r="AB318" s="89"/>
      <c r="AC318" s="89"/>
      <c r="AD318" s="81"/>
      <c r="AE318" s="81"/>
      <c r="AF318" s="93"/>
    </row>
    <row r="319" spans="26:32" x14ac:dyDescent="0.35">
      <c r="Z319" s="99">
        <f t="shared" si="8"/>
        <v>0</v>
      </c>
      <c r="AA319" s="100" t="str">
        <f t="shared" ca="1" si="9"/>
        <v/>
      </c>
      <c r="AB319" s="89"/>
      <c r="AC319" s="89"/>
      <c r="AD319" s="81"/>
      <c r="AE319" s="81"/>
      <c r="AF319" s="93"/>
    </row>
    <row r="320" spans="26:32" x14ac:dyDescent="0.35">
      <c r="Z320" s="99">
        <f t="shared" si="8"/>
        <v>0</v>
      </c>
      <c r="AA320" s="100" t="str">
        <f t="shared" ca="1" si="9"/>
        <v/>
      </c>
      <c r="AB320" s="89"/>
      <c r="AC320" s="89"/>
      <c r="AD320" s="81"/>
      <c r="AE320" s="81"/>
      <c r="AF320" s="93"/>
    </row>
    <row r="321" spans="26:32" x14ac:dyDescent="0.35">
      <c r="Z321" s="99">
        <f t="shared" si="8"/>
        <v>0</v>
      </c>
      <c r="AA321" s="100" t="str">
        <f t="shared" ca="1" si="9"/>
        <v/>
      </c>
      <c r="AB321" s="89"/>
      <c r="AC321" s="89"/>
      <c r="AD321" s="81"/>
      <c r="AE321" s="81"/>
      <c r="AF321" s="93"/>
    </row>
    <row r="322" spans="26:32" x14ac:dyDescent="0.35">
      <c r="Z322" s="99">
        <f t="shared" si="8"/>
        <v>0</v>
      </c>
      <c r="AA322" s="100" t="str">
        <f t="shared" ca="1" si="9"/>
        <v/>
      </c>
      <c r="AB322" s="89"/>
      <c r="AC322" s="89"/>
      <c r="AD322" s="81"/>
      <c r="AE322" s="81"/>
      <c r="AF322" s="93"/>
    </row>
    <row r="323" spans="26:32" x14ac:dyDescent="0.35">
      <c r="Z323" s="99">
        <f t="shared" ref="Z323:Z386" si="10">IF(M323="Influenza",MIN(N323,L323)+5,0)+IF(M323="Coinfection (COVID/Flu)",MIN(N323,L323)+5,0)</f>
        <v>0</v>
      </c>
      <c r="AA323" s="100" t="str">
        <f t="shared" ca="1" si="9"/>
        <v/>
      </c>
      <c r="AB323" s="89"/>
      <c r="AC323" s="89"/>
      <c r="AD323" s="81"/>
      <c r="AE323" s="81"/>
      <c r="AF323" s="93"/>
    </row>
    <row r="324" spans="26:32" x14ac:dyDescent="0.35">
      <c r="Z324" s="99">
        <f t="shared" si="10"/>
        <v>0</v>
      </c>
      <c r="AA324" s="100" t="str">
        <f t="shared" ref="AA324:AA387" ca="1" si="11">IF(OR(Z324=0),"",IF(Z324&lt;TODAY(),"Cleared","Active"))</f>
        <v/>
      </c>
      <c r="AB324" s="89"/>
      <c r="AC324" s="89"/>
      <c r="AD324" s="81"/>
      <c r="AE324" s="81"/>
      <c r="AF324" s="93"/>
    </row>
    <row r="325" spans="26:32" x14ac:dyDescent="0.35">
      <c r="Z325" s="99">
        <f t="shared" si="10"/>
        <v>0</v>
      </c>
      <c r="AA325" s="100" t="str">
        <f t="shared" ca="1" si="11"/>
        <v/>
      </c>
      <c r="AB325" s="89"/>
      <c r="AC325" s="89"/>
      <c r="AD325" s="81"/>
      <c r="AE325" s="81"/>
      <c r="AF325" s="93"/>
    </row>
    <row r="326" spans="26:32" x14ac:dyDescent="0.35">
      <c r="Z326" s="99">
        <f t="shared" si="10"/>
        <v>0</v>
      </c>
      <c r="AA326" s="100" t="str">
        <f t="shared" ca="1" si="11"/>
        <v/>
      </c>
      <c r="AB326" s="89"/>
      <c r="AC326" s="89"/>
      <c r="AD326" s="81"/>
      <c r="AE326" s="81"/>
      <c r="AF326" s="93"/>
    </row>
    <row r="327" spans="26:32" x14ac:dyDescent="0.35">
      <c r="Z327" s="99">
        <f t="shared" si="10"/>
        <v>0</v>
      </c>
      <c r="AA327" s="100" t="str">
        <f t="shared" ca="1" si="11"/>
        <v/>
      </c>
      <c r="AB327" s="89"/>
      <c r="AC327" s="89"/>
      <c r="AD327" s="81"/>
      <c r="AE327" s="81"/>
      <c r="AF327" s="93"/>
    </row>
    <row r="328" spans="26:32" x14ac:dyDescent="0.35">
      <c r="Z328" s="99">
        <f t="shared" si="10"/>
        <v>0</v>
      </c>
      <c r="AA328" s="100" t="str">
        <f t="shared" ca="1" si="11"/>
        <v/>
      </c>
      <c r="AB328" s="89"/>
      <c r="AC328" s="89"/>
      <c r="AD328" s="81"/>
      <c r="AE328" s="81"/>
      <c r="AF328" s="93"/>
    </row>
    <row r="329" spans="26:32" x14ac:dyDescent="0.35">
      <c r="Z329" s="99">
        <f t="shared" si="10"/>
        <v>0</v>
      </c>
      <c r="AA329" s="100" t="str">
        <f t="shared" ca="1" si="11"/>
        <v/>
      </c>
      <c r="AB329" s="89"/>
      <c r="AC329" s="89"/>
      <c r="AD329" s="81"/>
      <c r="AE329" s="81"/>
      <c r="AF329" s="93"/>
    </row>
    <row r="330" spans="26:32" x14ac:dyDescent="0.35">
      <c r="Z330" s="99">
        <f t="shared" si="10"/>
        <v>0</v>
      </c>
      <c r="AA330" s="100" t="str">
        <f t="shared" ca="1" si="11"/>
        <v/>
      </c>
      <c r="AB330" s="89"/>
      <c r="AC330" s="89"/>
      <c r="AD330" s="81"/>
      <c r="AE330" s="81"/>
      <c r="AF330" s="90"/>
    </row>
    <row r="331" spans="26:32" x14ac:dyDescent="0.35">
      <c r="Z331" s="99">
        <f t="shared" si="10"/>
        <v>0</v>
      </c>
      <c r="AA331" s="100" t="str">
        <f t="shared" ca="1" si="11"/>
        <v/>
      </c>
      <c r="AB331" s="89"/>
      <c r="AC331" s="89"/>
      <c r="AD331" s="81"/>
      <c r="AE331" s="81"/>
      <c r="AF331" s="90"/>
    </row>
    <row r="332" spans="26:32" x14ac:dyDescent="0.35">
      <c r="Z332" s="99">
        <f t="shared" si="10"/>
        <v>0</v>
      </c>
      <c r="AA332" s="100" t="str">
        <f t="shared" ca="1" si="11"/>
        <v/>
      </c>
      <c r="AB332" s="89"/>
      <c r="AC332" s="89"/>
      <c r="AD332" s="81"/>
      <c r="AE332" s="81"/>
      <c r="AF332" s="90"/>
    </row>
    <row r="333" spans="26:32" x14ac:dyDescent="0.35">
      <c r="Z333" s="99">
        <f t="shared" si="10"/>
        <v>0</v>
      </c>
      <c r="AA333" s="100" t="str">
        <f t="shared" ca="1" si="11"/>
        <v/>
      </c>
      <c r="AB333" s="89"/>
      <c r="AC333" s="89"/>
      <c r="AD333" s="81"/>
      <c r="AE333" s="81"/>
      <c r="AF333" s="90"/>
    </row>
    <row r="334" spans="26:32" x14ac:dyDescent="0.35">
      <c r="Z334" s="99">
        <f t="shared" si="10"/>
        <v>0</v>
      </c>
      <c r="AA334" s="100" t="str">
        <f t="shared" ca="1" si="11"/>
        <v/>
      </c>
      <c r="AB334" s="89"/>
      <c r="AC334" s="89"/>
      <c r="AD334" s="81"/>
      <c r="AE334" s="81"/>
      <c r="AF334" s="90"/>
    </row>
    <row r="335" spans="26:32" x14ac:dyDescent="0.35">
      <c r="Z335" s="99">
        <f t="shared" si="10"/>
        <v>0</v>
      </c>
      <c r="AA335" s="100" t="str">
        <f t="shared" ca="1" si="11"/>
        <v/>
      </c>
      <c r="AB335" s="89"/>
      <c r="AC335" s="89"/>
      <c r="AD335" s="81"/>
      <c r="AE335" s="81"/>
      <c r="AF335" s="90"/>
    </row>
    <row r="336" spans="26:32" x14ac:dyDescent="0.35">
      <c r="Z336" s="99">
        <f t="shared" si="10"/>
        <v>0</v>
      </c>
      <c r="AA336" s="100" t="str">
        <f t="shared" ca="1" si="11"/>
        <v/>
      </c>
      <c r="AB336" s="89"/>
      <c r="AC336" s="89"/>
      <c r="AD336" s="81"/>
      <c r="AE336" s="81"/>
      <c r="AF336" s="90"/>
    </row>
    <row r="337" spans="26:32" x14ac:dyDescent="0.35">
      <c r="Z337" s="99">
        <f t="shared" si="10"/>
        <v>0</v>
      </c>
      <c r="AA337" s="100" t="str">
        <f t="shared" ca="1" si="11"/>
        <v/>
      </c>
      <c r="AB337" s="89"/>
      <c r="AC337" s="89"/>
      <c r="AD337" s="81"/>
      <c r="AE337" s="81"/>
      <c r="AF337" s="90"/>
    </row>
    <row r="338" spans="26:32" x14ac:dyDescent="0.35">
      <c r="Z338" s="99">
        <f t="shared" si="10"/>
        <v>0</v>
      </c>
      <c r="AA338" s="100" t="str">
        <f t="shared" ca="1" si="11"/>
        <v/>
      </c>
      <c r="AB338" s="89"/>
      <c r="AC338" s="89"/>
      <c r="AD338" s="81"/>
      <c r="AE338" s="81"/>
      <c r="AF338" s="90"/>
    </row>
    <row r="339" spans="26:32" x14ac:dyDescent="0.35">
      <c r="Z339" s="99">
        <f t="shared" si="10"/>
        <v>0</v>
      </c>
      <c r="AA339" s="100" t="str">
        <f t="shared" ca="1" si="11"/>
        <v/>
      </c>
      <c r="AB339" s="89"/>
      <c r="AC339" s="89"/>
      <c r="AD339" s="81"/>
      <c r="AE339" s="81"/>
      <c r="AF339" s="90"/>
    </row>
    <row r="340" spans="26:32" x14ac:dyDescent="0.35">
      <c r="Z340" s="99">
        <f t="shared" si="10"/>
        <v>0</v>
      </c>
      <c r="AA340" s="100" t="str">
        <f t="shared" ca="1" si="11"/>
        <v/>
      </c>
      <c r="AB340" s="89"/>
      <c r="AC340" s="89"/>
      <c r="AD340" s="81"/>
      <c r="AE340" s="81"/>
      <c r="AF340" s="90"/>
    </row>
    <row r="341" spans="26:32" x14ac:dyDescent="0.35">
      <c r="Z341" s="99">
        <f t="shared" si="10"/>
        <v>0</v>
      </c>
      <c r="AA341" s="100" t="str">
        <f t="shared" ca="1" si="11"/>
        <v/>
      </c>
      <c r="AB341" s="89"/>
      <c r="AC341" s="89"/>
      <c r="AD341" s="81"/>
      <c r="AE341" s="81"/>
      <c r="AF341" s="90"/>
    </row>
    <row r="342" spans="26:32" x14ac:dyDescent="0.35">
      <c r="Z342" s="99">
        <f t="shared" si="10"/>
        <v>0</v>
      </c>
      <c r="AA342" s="100" t="str">
        <f t="shared" ca="1" si="11"/>
        <v/>
      </c>
      <c r="AB342" s="89"/>
      <c r="AC342" s="89"/>
      <c r="AD342" s="81"/>
      <c r="AE342" s="81"/>
      <c r="AF342" s="90"/>
    </row>
    <row r="343" spans="26:32" x14ac:dyDescent="0.35">
      <c r="Z343" s="99">
        <f t="shared" si="10"/>
        <v>0</v>
      </c>
      <c r="AA343" s="100" t="str">
        <f t="shared" ca="1" si="11"/>
        <v/>
      </c>
      <c r="AB343" s="89"/>
      <c r="AC343" s="89"/>
      <c r="AD343" s="81"/>
      <c r="AE343" s="81"/>
      <c r="AF343" s="90"/>
    </row>
    <row r="344" spans="26:32" x14ac:dyDescent="0.35">
      <c r="Z344" s="99">
        <f t="shared" si="10"/>
        <v>0</v>
      </c>
      <c r="AA344" s="100" t="str">
        <f t="shared" ca="1" si="11"/>
        <v/>
      </c>
      <c r="AB344" s="89"/>
      <c r="AC344" s="89"/>
      <c r="AD344" s="81"/>
      <c r="AE344" s="81"/>
      <c r="AF344" s="90"/>
    </row>
    <row r="345" spans="26:32" x14ac:dyDescent="0.35">
      <c r="Z345" s="99">
        <f t="shared" si="10"/>
        <v>0</v>
      </c>
      <c r="AA345" s="100" t="str">
        <f t="shared" ca="1" si="11"/>
        <v/>
      </c>
      <c r="AB345" s="89"/>
      <c r="AC345" s="89"/>
      <c r="AD345" s="81"/>
      <c r="AE345" s="81"/>
      <c r="AF345" s="90"/>
    </row>
    <row r="346" spans="26:32" x14ac:dyDescent="0.35">
      <c r="Z346" s="99">
        <f t="shared" si="10"/>
        <v>0</v>
      </c>
      <c r="AA346" s="100" t="str">
        <f t="shared" ca="1" si="11"/>
        <v/>
      </c>
      <c r="AB346" s="89"/>
      <c r="AC346" s="89"/>
      <c r="AD346" s="81"/>
      <c r="AE346" s="81"/>
      <c r="AF346" s="90"/>
    </row>
    <row r="347" spans="26:32" x14ac:dyDescent="0.35">
      <c r="Z347" s="99">
        <f t="shared" si="10"/>
        <v>0</v>
      </c>
      <c r="AA347" s="100" t="str">
        <f t="shared" ca="1" si="11"/>
        <v/>
      </c>
      <c r="AB347" s="89"/>
      <c r="AC347" s="89"/>
      <c r="AD347" s="81"/>
      <c r="AE347" s="81"/>
      <c r="AF347" s="90"/>
    </row>
    <row r="348" spans="26:32" x14ac:dyDescent="0.35">
      <c r="Z348" s="99">
        <f t="shared" si="10"/>
        <v>0</v>
      </c>
      <c r="AA348" s="100" t="str">
        <f t="shared" ca="1" si="11"/>
        <v/>
      </c>
      <c r="AB348" s="89"/>
      <c r="AC348" s="89"/>
      <c r="AD348" s="81"/>
      <c r="AE348" s="81"/>
      <c r="AF348" s="90"/>
    </row>
    <row r="349" spans="26:32" x14ac:dyDescent="0.35">
      <c r="Z349" s="99">
        <f t="shared" si="10"/>
        <v>0</v>
      </c>
      <c r="AA349" s="100" t="str">
        <f t="shared" ca="1" si="11"/>
        <v/>
      </c>
      <c r="AB349" s="89"/>
      <c r="AC349" s="89"/>
      <c r="AD349" s="81"/>
      <c r="AE349" s="81"/>
      <c r="AF349" s="90"/>
    </row>
    <row r="350" spans="26:32" x14ac:dyDescent="0.35">
      <c r="Z350" s="99">
        <f t="shared" si="10"/>
        <v>0</v>
      </c>
      <c r="AA350" s="100" t="str">
        <f t="shared" ca="1" si="11"/>
        <v/>
      </c>
      <c r="AB350" s="89"/>
      <c r="AC350" s="89"/>
      <c r="AD350" s="81"/>
      <c r="AE350" s="81"/>
      <c r="AF350" s="90"/>
    </row>
    <row r="351" spans="26:32" x14ac:dyDescent="0.35">
      <c r="Z351" s="99">
        <f t="shared" si="10"/>
        <v>0</v>
      </c>
      <c r="AA351" s="100" t="str">
        <f t="shared" ca="1" si="11"/>
        <v/>
      </c>
      <c r="AB351" s="89"/>
      <c r="AC351" s="89"/>
      <c r="AD351" s="81"/>
      <c r="AE351" s="81"/>
      <c r="AF351" s="90"/>
    </row>
    <row r="352" spans="26:32" x14ac:dyDescent="0.35">
      <c r="Z352" s="99">
        <f t="shared" si="10"/>
        <v>0</v>
      </c>
      <c r="AA352" s="100" t="str">
        <f t="shared" ca="1" si="11"/>
        <v/>
      </c>
      <c r="AB352" s="89"/>
      <c r="AC352" s="89"/>
      <c r="AD352" s="81"/>
      <c r="AE352" s="81"/>
      <c r="AF352" s="90"/>
    </row>
    <row r="353" spans="26:32" x14ac:dyDescent="0.35">
      <c r="Z353" s="99">
        <f t="shared" si="10"/>
        <v>0</v>
      </c>
      <c r="AA353" s="100" t="str">
        <f t="shared" ca="1" si="11"/>
        <v/>
      </c>
      <c r="AB353" s="89"/>
      <c r="AC353" s="89"/>
      <c r="AD353" s="81"/>
      <c r="AE353" s="81"/>
      <c r="AF353" s="90"/>
    </row>
    <row r="354" spans="26:32" x14ac:dyDescent="0.35">
      <c r="Z354" s="99">
        <f t="shared" si="10"/>
        <v>0</v>
      </c>
      <c r="AA354" s="100" t="str">
        <f t="shared" ca="1" si="11"/>
        <v/>
      </c>
      <c r="AB354" s="89"/>
      <c r="AC354" s="89"/>
      <c r="AD354" s="81"/>
      <c r="AE354" s="81"/>
      <c r="AF354" s="90"/>
    </row>
    <row r="355" spans="26:32" x14ac:dyDescent="0.35">
      <c r="Z355" s="99">
        <f t="shared" si="10"/>
        <v>0</v>
      </c>
      <c r="AA355" s="100" t="str">
        <f t="shared" ca="1" si="11"/>
        <v/>
      </c>
      <c r="AB355" s="89"/>
      <c r="AC355" s="89"/>
      <c r="AD355" s="81"/>
      <c r="AE355" s="81"/>
      <c r="AF355" s="90"/>
    </row>
    <row r="356" spans="26:32" x14ac:dyDescent="0.35">
      <c r="Z356" s="99">
        <f t="shared" si="10"/>
        <v>0</v>
      </c>
      <c r="AA356" s="100" t="str">
        <f t="shared" ca="1" si="11"/>
        <v/>
      </c>
      <c r="AB356" s="89"/>
      <c r="AC356" s="89"/>
      <c r="AD356" s="81"/>
      <c r="AE356" s="81"/>
      <c r="AF356" s="90"/>
    </row>
    <row r="357" spans="26:32" x14ac:dyDescent="0.35">
      <c r="Z357" s="99">
        <f t="shared" si="10"/>
        <v>0</v>
      </c>
      <c r="AA357" s="100" t="str">
        <f t="shared" ca="1" si="11"/>
        <v/>
      </c>
      <c r="AB357" s="89"/>
      <c r="AC357" s="89"/>
      <c r="AD357" s="81"/>
      <c r="AE357" s="81"/>
      <c r="AF357" s="90"/>
    </row>
    <row r="358" spans="26:32" x14ac:dyDescent="0.35">
      <c r="Z358" s="99">
        <f t="shared" si="10"/>
        <v>0</v>
      </c>
      <c r="AA358" s="100" t="str">
        <f t="shared" ca="1" si="11"/>
        <v/>
      </c>
      <c r="AB358" s="89"/>
      <c r="AC358" s="89"/>
      <c r="AD358" s="81"/>
      <c r="AE358" s="81"/>
      <c r="AF358" s="90"/>
    </row>
    <row r="359" spans="26:32" x14ac:dyDescent="0.35">
      <c r="Z359" s="99">
        <f t="shared" si="10"/>
        <v>0</v>
      </c>
      <c r="AA359" s="100" t="str">
        <f t="shared" ca="1" si="11"/>
        <v/>
      </c>
      <c r="AB359" s="89"/>
      <c r="AC359" s="89"/>
      <c r="AD359" s="81"/>
      <c r="AE359" s="81"/>
      <c r="AF359" s="90"/>
    </row>
    <row r="360" spans="26:32" x14ac:dyDescent="0.35">
      <c r="Z360" s="99">
        <f t="shared" si="10"/>
        <v>0</v>
      </c>
      <c r="AA360" s="100" t="str">
        <f t="shared" ca="1" si="11"/>
        <v/>
      </c>
      <c r="AB360" s="89"/>
      <c r="AC360" s="89"/>
      <c r="AD360" s="81"/>
      <c r="AE360" s="81"/>
      <c r="AF360" s="90"/>
    </row>
    <row r="361" spans="26:32" x14ac:dyDescent="0.35">
      <c r="Z361" s="99">
        <f t="shared" si="10"/>
        <v>0</v>
      </c>
      <c r="AA361" s="100" t="str">
        <f t="shared" ca="1" si="11"/>
        <v/>
      </c>
      <c r="AB361" s="89"/>
      <c r="AC361" s="89"/>
      <c r="AD361" s="81"/>
      <c r="AE361" s="81"/>
      <c r="AF361" s="90"/>
    </row>
    <row r="362" spans="26:32" x14ac:dyDescent="0.35">
      <c r="Z362" s="99">
        <f t="shared" si="10"/>
        <v>0</v>
      </c>
      <c r="AA362" s="100" t="str">
        <f t="shared" ca="1" si="11"/>
        <v/>
      </c>
      <c r="AB362" s="89"/>
      <c r="AC362" s="89"/>
      <c r="AD362" s="81"/>
      <c r="AE362" s="81"/>
      <c r="AF362" s="90"/>
    </row>
    <row r="363" spans="26:32" x14ac:dyDescent="0.35">
      <c r="Z363" s="99">
        <f t="shared" si="10"/>
        <v>0</v>
      </c>
      <c r="AA363" s="100" t="str">
        <f t="shared" ca="1" si="11"/>
        <v/>
      </c>
      <c r="AB363" s="89"/>
      <c r="AC363" s="89"/>
      <c r="AD363" s="81"/>
      <c r="AE363" s="81"/>
      <c r="AF363" s="90"/>
    </row>
    <row r="364" spans="26:32" x14ac:dyDescent="0.35">
      <c r="Z364" s="99">
        <f t="shared" si="10"/>
        <v>0</v>
      </c>
      <c r="AA364" s="100" t="str">
        <f t="shared" ca="1" si="11"/>
        <v/>
      </c>
      <c r="AB364" s="89"/>
      <c r="AC364" s="89"/>
      <c r="AD364" s="81"/>
      <c r="AE364" s="81"/>
      <c r="AF364" s="90"/>
    </row>
    <row r="365" spans="26:32" x14ac:dyDescent="0.35">
      <c r="Z365" s="99">
        <f t="shared" si="10"/>
        <v>0</v>
      </c>
      <c r="AA365" s="100" t="str">
        <f t="shared" ca="1" si="11"/>
        <v/>
      </c>
      <c r="AB365" s="89"/>
      <c r="AC365" s="89"/>
      <c r="AD365" s="81"/>
      <c r="AE365" s="81"/>
      <c r="AF365" s="90"/>
    </row>
    <row r="366" spans="26:32" x14ac:dyDescent="0.35">
      <c r="Z366" s="99">
        <f t="shared" si="10"/>
        <v>0</v>
      </c>
      <c r="AA366" s="100" t="str">
        <f t="shared" ca="1" si="11"/>
        <v/>
      </c>
      <c r="AB366" s="89"/>
      <c r="AC366" s="89"/>
      <c r="AD366" s="81"/>
      <c r="AE366" s="81"/>
      <c r="AF366" s="90"/>
    </row>
    <row r="367" spans="26:32" x14ac:dyDescent="0.35">
      <c r="Z367" s="99">
        <f t="shared" si="10"/>
        <v>0</v>
      </c>
      <c r="AA367" s="100" t="str">
        <f t="shared" ca="1" si="11"/>
        <v/>
      </c>
      <c r="AB367" s="89"/>
      <c r="AC367" s="89"/>
      <c r="AD367" s="81"/>
      <c r="AE367" s="81"/>
      <c r="AF367" s="90"/>
    </row>
    <row r="368" spans="26:32" x14ac:dyDescent="0.35">
      <c r="Z368" s="99">
        <f t="shared" si="10"/>
        <v>0</v>
      </c>
      <c r="AA368" s="100" t="str">
        <f t="shared" ca="1" si="11"/>
        <v/>
      </c>
      <c r="AB368" s="89"/>
      <c r="AC368" s="89"/>
      <c r="AD368" s="81"/>
      <c r="AE368" s="81"/>
      <c r="AF368" s="90"/>
    </row>
    <row r="369" spans="26:32" x14ac:dyDescent="0.35">
      <c r="Z369" s="99">
        <f t="shared" si="10"/>
        <v>0</v>
      </c>
      <c r="AA369" s="100" t="str">
        <f t="shared" ca="1" si="11"/>
        <v/>
      </c>
      <c r="AB369" s="89"/>
      <c r="AC369" s="89"/>
      <c r="AD369" s="81"/>
      <c r="AE369" s="81"/>
      <c r="AF369" s="90"/>
    </row>
    <row r="370" spans="26:32" x14ac:dyDescent="0.35">
      <c r="Z370" s="99">
        <f t="shared" si="10"/>
        <v>0</v>
      </c>
      <c r="AA370" s="100" t="str">
        <f t="shared" ca="1" si="11"/>
        <v/>
      </c>
      <c r="AB370" s="89"/>
      <c r="AC370" s="89"/>
      <c r="AD370" s="81"/>
      <c r="AE370" s="81"/>
      <c r="AF370" s="90"/>
    </row>
    <row r="371" spans="26:32" x14ac:dyDescent="0.35">
      <c r="Z371" s="99">
        <f t="shared" si="10"/>
        <v>0</v>
      </c>
      <c r="AA371" s="100" t="str">
        <f t="shared" ca="1" si="11"/>
        <v/>
      </c>
      <c r="AB371" s="89"/>
      <c r="AC371" s="89"/>
      <c r="AD371" s="81"/>
      <c r="AE371" s="81"/>
      <c r="AF371" s="90"/>
    </row>
    <row r="372" spans="26:32" x14ac:dyDescent="0.35">
      <c r="Z372" s="99">
        <f t="shared" si="10"/>
        <v>0</v>
      </c>
      <c r="AA372" s="100" t="str">
        <f t="shared" ca="1" si="11"/>
        <v/>
      </c>
      <c r="AB372" s="89"/>
      <c r="AC372" s="89"/>
      <c r="AD372" s="81"/>
      <c r="AE372" s="81"/>
      <c r="AF372" s="90"/>
    </row>
    <row r="373" spans="26:32" x14ac:dyDescent="0.35">
      <c r="Z373" s="99">
        <f t="shared" si="10"/>
        <v>0</v>
      </c>
      <c r="AA373" s="100" t="str">
        <f t="shared" ca="1" si="11"/>
        <v/>
      </c>
      <c r="AB373" s="89"/>
      <c r="AC373" s="89"/>
      <c r="AD373" s="81"/>
      <c r="AE373" s="81"/>
      <c r="AF373" s="90"/>
    </row>
    <row r="374" spans="26:32" x14ac:dyDescent="0.35">
      <c r="Z374" s="99">
        <f t="shared" si="10"/>
        <v>0</v>
      </c>
      <c r="AA374" s="100" t="str">
        <f t="shared" ca="1" si="11"/>
        <v/>
      </c>
      <c r="AB374" s="89"/>
      <c r="AC374" s="89"/>
      <c r="AD374" s="81"/>
      <c r="AE374" s="81"/>
      <c r="AF374" s="90"/>
    </row>
    <row r="375" spans="26:32" x14ac:dyDescent="0.35">
      <c r="Z375" s="99">
        <f t="shared" si="10"/>
        <v>0</v>
      </c>
      <c r="AA375" s="100" t="str">
        <f t="shared" ca="1" si="11"/>
        <v/>
      </c>
      <c r="AB375" s="89"/>
      <c r="AC375" s="89"/>
      <c r="AD375" s="81"/>
      <c r="AE375" s="81"/>
      <c r="AF375" s="90"/>
    </row>
    <row r="376" spans="26:32" x14ac:dyDescent="0.35">
      <c r="Z376" s="99">
        <f t="shared" si="10"/>
        <v>0</v>
      </c>
      <c r="AA376" s="100" t="str">
        <f t="shared" ca="1" si="11"/>
        <v/>
      </c>
      <c r="AB376" s="89"/>
      <c r="AC376" s="89"/>
      <c r="AD376" s="81"/>
      <c r="AE376" s="81"/>
      <c r="AF376" s="90"/>
    </row>
    <row r="377" spans="26:32" x14ac:dyDescent="0.35">
      <c r="Z377" s="99">
        <f t="shared" si="10"/>
        <v>0</v>
      </c>
      <c r="AA377" s="100" t="str">
        <f t="shared" ca="1" si="11"/>
        <v/>
      </c>
      <c r="AB377" s="89"/>
      <c r="AC377" s="89"/>
      <c r="AD377" s="81"/>
      <c r="AE377" s="81"/>
      <c r="AF377" s="90"/>
    </row>
    <row r="378" spans="26:32" x14ac:dyDescent="0.35">
      <c r="Z378" s="99">
        <f t="shared" si="10"/>
        <v>0</v>
      </c>
      <c r="AA378" s="100" t="str">
        <f t="shared" ca="1" si="11"/>
        <v/>
      </c>
      <c r="AB378" s="89"/>
      <c r="AC378" s="89"/>
      <c r="AD378" s="81"/>
      <c r="AE378" s="81"/>
      <c r="AF378" s="90"/>
    </row>
    <row r="379" spans="26:32" x14ac:dyDescent="0.35">
      <c r="Z379" s="99">
        <f t="shared" si="10"/>
        <v>0</v>
      </c>
      <c r="AA379" s="100" t="str">
        <f t="shared" ca="1" si="11"/>
        <v/>
      </c>
      <c r="AB379" s="89"/>
      <c r="AC379" s="89"/>
      <c r="AD379" s="81"/>
      <c r="AE379" s="81"/>
      <c r="AF379" s="90"/>
    </row>
    <row r="380" spans="26:32" x14ac:dyDescent="0.35">
      <c r="Z380" s="99">
        <f t="shared" si="10"/>
        <v>0</v>
      </c>
      <c r="AA380" s="100" t="str">
        <f t="shared" ca="1" si="11"/>
        <v/>
      </c>
      <c r="AB380" s="89"/>
      <c r="AC380" s="89"/>
      <c r="AD380" s="81"/>
      <c r="AE380" s="81"/>
      <c r="AF380" s="90"/>
    </row>
    <row r="381" spans="26:32" x14ac:dyDescent="0.35">
      <c r="Z381" s="99">
        <f t="shared" si="10"/>
        <v>0</v>
      </c>
      <c r="AA381" s="100" t="str">
        <f t="shared" ca="1" si="11"/>
        <v/>
      </c>
      <c r="AB381" s="89"/>
      <c r="AC381" s="89"/>
      <c r="AD381" s="81"/>
      <c r="AE381" s="81"/>
      <c r="AF381" s="90"/>
    </row>
    <row r="382" spans="26:32" x14ac:dyDescent="0.35">
      <c r="Z382" s="99">
        <f t="shared" si="10"/>
        <v>0</v>
      </c>
      <c r="AA382" s="100" t="str">
        <f t="shared" ca="1" si="11"/>
        <v/>
      </c>
      <c r="AB382" s="89"/>
      <c r="AC382" s="89"/>
      <c r="AD382" s="81"/>
      <c r="AE382" s="81"/>
      <c r="AF382" s="90"/>
    </row>
    <row r="383" spans="26:32" x14ac:dyDescent="0.35">
      <c r="Z383" s="99">
        <f t="shared" si="10"/>
        <v>0</v>
      </c>
      <c r="AA383" s="100" t="str">
        <f t="shared" ca="1" si="11"/>
        <v/>
      </c>
      <c r="AB383" s="89"/>
      <c r="AC383" s="89"/>
      <c r="AD383" s="81"/>
      <c r="AE383" s="81"/>
      <c r="AF383" s="90"/>
    </row>
    <row r="384" spans="26:32" x14ac:dyDescent="0.35">
      <c r="Z384" s="99">
        <f t="shared" si="10"/>
        <v>0</v>
      </c>
      <c r="AA384" s="100" t="str">
        <f t="shared" ca="1" si="11"/>
        <v/>
      </c>
      <c r="AB384" s="89"/>
      <c r="AC384" s="89"/>
      <c r="AD384" s="81"/>
      <c r="AE384" s="81"/>
      <c r="AF384" s="90"/>
    </row>
    <row r="385" spans="26:32" x14ac:dyDescent="0.35">
      <c r="Z385" s="99">
        <f t="shared" si="10"/>
        <v>0</v>
      </c>
      <c r="AA385" s="100" t="str">
        <f t="shared" ca="1" si="11"/>
        <v/>
      </c>
      <c r="AB385" s="89"/>
      <c r="AC385" s="89"/>
      <c r="AD385" s="81"/>
      <c r="AE385" s="81"/>
      <c r="AF385" s="90"/>
    </row>
    <row r="386" spans="26:32" x14ac:dyDescent="0.35">
      <c r="Z386" s="99">
        <f t="shared" si="10"/>
        <v>0</v>
      </c>
      <c r="AA386" s="100" t="str">
        <f t="shared" ca="1" si="11"/>
        <v/>
      </c>
      <c r="AB386" s="89"/>
      <c r="AC386" s="89"/>
      <c r="AD386" s="81"/>
      <c r="AE386" s="81"/>
      <c r="AF386" s="90"/>
    </row>
    <row r="387" spans="26:32" x14ac:dyDescent="0.35">
      <c r="Z387" s="99">
        <f t="shared" ref="Z387:Z407" si="12">IF(M387="Influenza",MIN(N387,L387)+5,0)+IF(M387="Coinfection (COVID/Flu)",MIN(N387,L387)+5,0)</f>
        <v>0</v>
      </c>
      <c r="AA387" s="100" t="str">
        <f t="shared" ca="1" si="11"/>
        <v/>
      </c>
      <c r="AB387" s="89"/>
      <c r="AC387" s="89"/>
      <c r="AD387" s="81"/>
      <c r="AE387" s="81"/>
      <c r="AF387" s="90"/>
    </row>
    <row r="388" spans="26:32" x14ac:dyDescent="0.35">
      <c r="Z388" s="99">
        <f t="shared" si="12"/>
        <v>0</v>
      </c>
      <c r="AA388" s="100" t="str">
        <f t="shared" ref="AA388:AA401" ca="1" si="13">IF(OR(Z388=0),"",IF(Z388&lt;TODAY(),"Cleared","Active"))</f>
        <v/>
      </c>
      <c r="AB388" s="89"/>
      <c r="AC388" s="89"/>
      <c r="AD388" s="81"/>
      <c r="AE388" s="81"/>
      <c r="AF388" s="90"/>
    </row>
    <row r="389" spans="26:32" x14ac:dyDescent="0.35">
      <c r="Z389" s="99">
        <f t="shared" si="12"/>
        <v>0</v>
      </c>
      <c r="AA389" s="100" t="str">
        <f t="shared" ca="1" si="13"/>
        <v/>
      </c>
      <c r="AB389" s="89"/>
      <c r="AC389" s="89"/>
      <c r="AD389" s="81"/>
      <c r="AE389" s="81"/>
      <c r="AF389" s="90"/>
    </row>
    <row r="390" spans="26:32" x14ac:dyDescent="0.35">
      <c r="Z390" s="99">
        <f t="shared" si="12"/>
        <v>0</v>
      </c>
      <c r="AA390" s="100" t="str">
        <f t="shared" ca="1" si="13"/>
        <v/>
      </c>
      <c r="AB390" s="89"/>
      <c r="AC390" s="89"/>
      <c r="AD390" s="81"/>
      <c r="AE390" s="81"/>
      <c r="AF390" s="90"/>
    </row>
    <row r="391" spans="26:32" x14ac:dyDescent="0.35">
      <c r="Z391" s="99">
        <f t="shared" si="12"/>
        <v>0</v>
      </c>
      <c r="AA391" s="100" t="str">
        <f t="shared" ca="1" si="13"/>
        <v/>
      </c>
      <c r="AB391" s="89"/>
      <c r="AC391" s="89"/>
      <c r="AD391" s="81"/>
      <c r="AE391" s="81"/>
      <c r="AF391" s="90"/>
    </row>
    <row r="392" spans="26:32" x14ac:dyDescent="0.35">
      <c r="Z392" s="99">
        <f t="shared" si="12"/>
        <v>0</v>
      </c>
      <c r="AA392" s="100" t="str">
        <f t="shared" ca="1" si="13"/>
        <v/>
      </c>
      <c r="AB392" s="89"/>
      <c r="AC392" s="89"/>
      <c r="AD392" s="81"/>
      <c r="AE392" s="81"/>
      <c r="AF392" s="90"/>
    </row>
    <row r="393" spans="26:32" x14ac:dyDescent="0.35">
      <c r="Z393" s="99">
        <f t="shared" si="12"/>
        <v>0</v>
      </c>
      <c r="AA393" s="100" t="str">
        <f t="shared" ca="1" si="13"/>
        <v/>
      </c>
      <c r="AB393" s="89"/>
      <c r="AC393" s="89"/>
      <c r="AD393" s="81"/>
      <c r="AE393" s="81"/>
      <c r="AF393" s="90"/>
    </row>
    <row r="394" spans="26:32" x14ac:dyDescent="0.35">
      <c r="Z394" s="99">
        <f t="shared" si="12"/>
        <v>0</v>
      </c>
      <c r="AA394" s="100" t="str">
        <f t="shared" ca="1" si="13"/>
        <v/>
      </c>
      <c r="AB394" s="89"/>
      <c r="AC394" s="89"/>
      <c r="AD394" s="81"/>
      <c r="AE394" s="81"/>
      <c r="AF394" s="90"/>
    </row>
    <row r="395" spans="26:32" x14ac:dyDescent="0.35">
      <c r="Z395" s="99">
        <f t="shared" si="12"/>
        <v>0</v>
      </c>
      <c r="AA395" s="100" t="str">
        <f t="shared" ca="1" si="13"/>
        <v/>
      </c>
    </row>
    <row r="396" spans="26:32" x14ac:dyDescent="0.35">
      <c r="Z396" s="99">
        <f t="shared" si="12"/>
        <v>0</v>
      </c>
      <c r="AA396" s="100" t="str">
        <f t="shared" ca="1" si="13"/>
        <v/>
      </c>
    </row>
    <row r="397" spans="26:32" x14ac:dyDescent="0.35">
      <c r="Z397" s="99">
        <f t="shared" si="12"/>
        <v>0</v>
      </c>
      <c r="AA397" s="100" t="str">
        <f t="shared" ca="1" si="13"/>
        <v/>
      </c>
    </row>
    <row r="398" spans="26:32" x14ac:dyDescent="0.35">
      <c r="Z398" s="99">
        <f t="shared" si="12"/>
        <v>0</v>
      </c>
      <c r="AA398" s="100" t="str">
        <f t="shared" ca="1" si="13"/>
        <v/>
      </c>
    </row>
    <row r="399" spans="26:32" x14ac:dyDescent="0.35">
      <c r="Z399" s="99">
        <f t="shared" si="12"/>
        <v>0</v>
      </c>
      <c r="AA399" s="100" t="str">
        <f t="shared" ca="1" si="13"/>
        <v/>
      </c>
    </row>
    <row r="400" spans="26:32" x14ac:dyDescent="0.35">
      <c r="Z400" s="99">
        <f t="shared" si="12"/>
        <v>0</v>
      </c>
      <c r="AA400" s="100" t="str">
        <f t="shared" ca="1" si="13"/>
        <v/>
      </c>
    </row>
    <row r="401" spans="26:27" x14ac:dyDescent="0.35">
      <c r="Z401" s="99">
        <f t="shared" si="12"/>
        <v>0</v>
      </c>
      <c r="AA401" s="100" t="str">
        <f t="shared" ca="1" si="13"/>
        <v/>
      </c>
    </row>
    <row r="402" spans="26:27" x14ac:dyDescent="0.35">
      <c r="Z402" s="99">
        <f t="shared" si="12"/>
        <v>0</v>
      </c>
      <c r="AA402" s="101"/>
    </row>
    <row r="403" spans="26:27" x14ac:dyDescent="0.35">
      <c r="Z403" s="99">
        <f t="shared" si="12"/>
        <v>0</v>
      </c>
      <c r="AA403" s="101"/>
    </row>
    <row r="404" spans="26:27" x14ac:dyDescent="0.35">
      <c r="Z404" s="99">
        <f t="shared" si="12"/>
        <v>0</v>
      </c>
      <c r="AA404" s="101"/>
    </row>
    <row r="405" spans="26:27" x14ac:dyDescent="0.35">
      <c r="Z405" s="99">
        <f t="shared" si="12"/>
        <v>0</v>
      </c>
    </row>
    <row r="406" spans="26:27" x14ac:dyDescent="0.35">
      <c r="Z406" s="99">
        <f t="shared" si="12"/>
        <v>0</v>
      </c>
    </row>
    <row r="407" spans="26:27" x14ac:dyDescent="0.35">
      <c r="Z407" s="99">
        <f t="shared" si="12"/>
        <v>0</v>
      </c>
    </row>
  </sheetData>
  <sheetProtection algorithmName="SHA-512" hashValue="yz1EG7rCwaOB+zXyAl8aaO4awxDAfU8jSShNoYFy0BWKO0m0Iud9z7jdG497uT08zggHJDN/VC98flFhtfSWAg==" saltValue="6lYSte0EyiTw9Dwj14N1kQ==" spinCount="100000" sheet="1" formatColumns="0" formatRows="0" insertColumns="0" insertRows="0" insertHyperlinks="0" deleteColumns="0" deleteRows="0" selectLockedCells="1" sort="0" autoFilter="0" pivotTables="0"/>
  <mergeCells count="5">
    <mergeCell ref="K1:M1"/>
    <mergeCell ref="N1:Y1"/>
    <mergeCell ref="AB1:AF1"/>
    <mergeCell ref="Z1:AA1"/>
    <mergeCell ref="A1:D1"/>
  </mergeCells>
  <conditionalFormatting sqref="D9:D460">
    <cfRule type="duplicateValues" dxfId="1" priority="4"/>
  </conditionalFormatting>
  <conditionalFormatting sqref="D3:D8">
    <cfRule type="duplicateValues" dxfId="0" priority="1"/>
  </conditionalFormatting>
  <dataValidations count="9">
    <dataValidation type="list" allowBlank="1" showInputMessage="1" showErrorMessage="1" sqref="O1:X1 AB3:AC1048576 K3:K1048576 P3:Y156 O3:O1048576 P157:X1048576 AB1" xr:uid="{00000000-0002-0000-0300-000000000000}">
      <formula1>"Yes, No"</formula1>
    </dataValidation>
    <dataValidation type="list" allowBlank="1" showInputMessage="1" showErrorMessage="1" sqref="J3:J1048576" xr:uid="{00000000-0002-0000-0300-000004000000}">
      <formula1>"Single, Shared"</formula1>
    </dataValidation>
    <dataValidation type="list" allowBlank="1" showInputMessage="1" showErrorMessage="1" sqref="M484:M1048576" xr:uid="{00000000-0002-0000-0300-000005000000}">
      <formula1>"Influenza A, Influenza B, COVID-19, RSV, Other, Coinfection, Negative, Indeterminante, Invalid"</formula1>
    </dataValidation>
    <dataValidation type="list" allowBlank="1" showInputMessage="1" showErrorMessage="1" sqref="M405:M483" xr:uid="{00000000-0002-0000-0300-000008000000}">
      <formula1>"Influenza, COVID-19, Coinfection (COVID/Flu), Coinfection (Other), RSV, Other, Negative, Indeterminate, Invalid"</formula1>
    </dataValidation>
    <dataValidation type="list" allowBlank="1" showInputMessage="1" showErrorMessage="1" sqref="M3" xr:uid="{00000000-0002-0000-0300-000009000000}">
      <formula1>"Test Result Pending,Influenza, COVID-19, Coinfection (COVID/Flu), Coinfection (Other), RSV, Other, Negative, Indeterminate, Invalid"</formula1>
    </dataValidation>
    <dataValidation type="list" allowBlank="1" showInputMessage="1" showErrorMessage="1" sqref="M4:M404" xr:uid="{00000000-0002-0000-0300-00000A000000}">
      <formula1>"Test Result Pending, Influenza, COVID-19, Coinfection (COVID/Flu), Coinfection (Other), RSV, Other, Negative, Indeterminate, Invalid"</formula1>
    </dataValidation>
    <dataValidation type="date" operator="greaterThan" allowBlank="1" showInputMessage="1" showErrorMessage="1" sqref="A3:A400 E3:E158 AD3:AE403 L3:L406 N3:N395" xr:uid="{00000000-0002-0000-0300-00000B000000}">
      <formula1>1</formula1>
    </dataValidation>
    <dataValidation type="custom" allowBlank="1" showInputMessage="1" showErrorMessage="1" sqref="D2:D1048576" xr:uid="{00000000-0002-0000-0300-00000C000000}">
      <formula1>COUNTIF($D:$D,D2)=1</formula1>
    </dataValidation>
    <dataValidation type="list" allowBlank="1" showInputMessage="1" showErrorMessage="1" sqref="F3:F1048576" xr:uid="{00000000-0002-0000-0300-000003000000}">
      <formula1>"Male,Female, Undifferentiated, Unknown"</formula1>
    </dataValidation>
  </dataValidations>
  <pageMargins left="0.7" right="0.7" top="0.75" bottom="0.75" header="0.3" footer="0.3"/>
  <pageSetup paperSize="5" scale="27" fitToHeight="0" orientation="landscape"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66"/>
  <sheetViews>
    <sheetView view="pageBreakPreview" zoomScale="60" zoomScaleNormal="60" workbookViewId="0">
      <selection activeCell="B22" sqref="B22"/>
    </sheetView>
  </sheetViews>
  <sheetFormatPr defaultRowHeight="14.5" x14ac:dyDescent="0.35"/>
  <cols>
    <col min="2" max="2" width="61.08984375" bestFit="1" customWidth="1"/>
    <col min="3" max="3" width="54.08984375" customWidth="1"/>
    <col min="4" max="4" width="46.453125" customWidth="1"/>
    <col min="5" max="5" width="32.453125" customWidth="1"/>
    <col min="6" max="6" width="59.08984375" style="2" bestFit="1" customWidth="1"/>
    <col min="8" max="12" width="8.90625" style="2"/>
  </cols>
  <sheetData>
    <row r="1" spans="1:7" ht="18" x14ac:dyDescent="0.4">
      <c r="A1" s="118" t="s">
        <v>29</v>
      </c>
      <c r="B1" s="118"/>
      <c r="C1" s="118"/>
      <c r="D1" s="4"/>
      <c r="E1" s="4"/>
      <c r="F1" s="4"/>
      <c r="G1" s="4"/>
    </row>
    <row r="2" spans="1:7" s="2" customFormat="1" x14ac:dyDescent="0.35">
      <c r="A2" s="3"/>
      <c r="B2" s="5"/>
      <c r="C2" s="3"/>
      <c r="D2" s="3"/>
      <c r="E2" s="3"/>
      <c r="F2" s="3"/>
      <c r="G2" s="3"/>
    </row>
    <row r="3" spans="1:7" s="2" customFormat="1" ht="15.5" x14ac:dyDescent="0.35">
      <c r="A3" s="6"/>
      <c r="B3" s="6" t="s">
        <v>5</v>
      </c>
      <c r="C3" s="12">
        <f>'Facility Information'!C3</f>
        <v>0</v>
      </c>
      <c r="D3" s="8"/>
      <c r="E3" s="8"/>
      <c r="F3" s="3"/>
      <c r="G3" s="3"/>
    </row>
    <row r="4" spans="1:7" s="2" customFormat="1" ht="15.5" x14ac:dyDescent="0.35">
      <c r="A4" s="8"/>
      <c r="B4" s="8"/>
      <c r="C4" s="8"/>
      <c r="D4" s="8"/>
      <c r="E4" s="8"/>
      <c r="F4" s="3"/>
      <c r="G4" s="3"/>
    </row>
    <row r="5" spans="1:7" s="2" customFormat="1" ht="15.5" x14ac:dyDescent="0.35">
      <c r="A5" s="6" t="s">
        <v>17</v>
      </c>
      <c r="B5" s="8"/>
      <c r="C5" s="8"/>
      <c r="D5" s="8"/>
      <c r="E5" s="8"/>
      <c r="F5" s="3"/>
      <c r="G5" s="3"/>
    </row>
    <row r="6" spans="1:7" s="2" customFormat="1" ht="15.5" x14ac:dyDescent="0.35">
      <c r="A6" s="8"/>
      <c r="B6" s="8"/>
      <c r="C6" s="8"/>
      <c r="D6" s="8"/>
      <c r="E6" s="8"/>
      <c r="F6" s="3"/>
      <c r="G6" s="3"/>
    </row>
    <row r="7" spans="1:7" s="2" customFormat="1" ht="15.5" x14ac:dyDescent="0.35">
      <c r="A7" s="8"/>
      <c r="B7" s="6" t="s">
        <v>18</v>
      </c>
      <c r="C7" s="43"/>
      <c r="D7" s="8"/>
      <c r="E7" s="8"/>
      <c r="F7" s="3"/>
      <c r="G7" s="3"/>
    </row>
    <row r="8" spans="1:7" s="2" customFormat="1" ht="15.5" x14ac:dyDescent="0.35">
      <c r="A8" s="8"/>
      <c r="B8" s="8"/>
      <c r="C8" s="8"/>
      <c r="D8" s="8"/>
      <c r="E8" s="8"/>
      <c r="F8" s="3"/>
      <c r="G8" s="3"/>
    </row>
    <row r="9" spans="1:7" s="2" customFormat="1" ht="15.5" x14ac:dyDescent="0.35">
      <c r="A9" s="8"/>
      <c r="B9" s="6" t="s">
        <v>22</v>
      </c>
      <c r="C9" s="39"/>
      <c r="D9" s="8"/>
      <c r="E9" s="8"/>
      <c r="F9" s="3"/>
      <c r="G9" s="3"/>
    </row>
    <row r="10" spans="1:7" s="2" customFormat="1" ht="15.5" x14ac:dyDescent="0.35">
      <c r="A10" s="8"/>
      <c r="B10" s="8"/>
      <c r="C10" s="8"/>
      <c r="D10" s="8"/>
      <c r="E10" s="8"/>
      <c r="F10" s="3"/>
      <c r="G10" s="3"/>
    </row>
    <row r="11" spans="1:7" s="2" customFormat="1" ht="15.5" x14ac:dyDescent="0.35">
      <c r="A11" s="8"/>
      <c r="B11" s="6" t="s">
        <v>19</v>
      </c>
      <c r="C11" s="39"/>
      <c r="D11" s="8"/>
      <c r="E11" s="8"/>
      <c r="F11" s="3"/>
      <c r="G11" s="3"/>
    </row>
    <row r="12" spans="1:7" s="2" customFormat="1" ht="15.5" x14ac:dyDescent="0.35">
      <c r="A12" s="8"/>
      <c r="B12" s="6"/>
      <c r="C12" s="8"/>
      <c r="D12" s="8"/>
      <c r="E12" s="8"/>
      <c r="F12" s="3"/>
      <c r="G12" s="3"/>
    </row>
    <row r="13" spans="1:7" s="2" customFormat="1" ht="15.5" x14ac:dyDescent="0.35">
      <c r="A13" s="8"/>
      <c r="B13" s="6" t="s">
        <v>21</v>
      </c>
      <c r="C13" s="39"/>
      <c r="D13" s="8"/>
      <c r="E13" s="8"/>
      <c r="F13" s="3"/>
      <c r="G13" s="3"/>
    </row>
    <row r="14" spans="1:7" s="2" customFormat="1" ht="15.5" x14ac:dyDescent="0.35">
      <c r="A14" s="8"/>
      <c r="B14" s="8"/>
      <c r="C14" s="8"/>
      <c r="D14" s="8"/>
      <c r="E14" s="8"/>
      <c r="F14" s="3"/>
      <c r="G14" s="3"/>
    </row>
    <row r="15" spans="1:7" s="2" customFormat="1" ht="15.5" x14ac:dyDescent="0.35">
      <c r="A15" s="8"/>
      <c r="B15" s="6" t="s">
        <v>20</v>
      </c>
      <c r="C15" s="6" t="s">
        <v>43</v>
      </c>
      <c r="D15" s="14" t="s">
        <v>23</v>
      </c>
      <c r="E15" s="3"/>
      <c r="F15" s="3"/>
      <c r="G15" s="3"/>
    </row>
    <row r="16" spans="1:7" s="2" customFormat="1" ht="15.5" x14ac:dyDescent="0.35">
      <c r="A16" s="8"/>
      <c r="B16" s="7"/>
      <c r="C16" s="7"/>
      <c r="D16" s="7"/>
      <c r="E16" s="3"/>
      <c r="F16" s="3"/>
      <c r="G16" s="3"/>
    </row>
    <row r="17" spans="1:7" s="2" customFormat="1" ht="15.5" x14ac:dyDescent="0.35">
      <c r="A17" s="8"/>
      <c r="B17" s="9"/>
      <c r="C17" s="10"/>
      <c r="D17" s="3"/>
      <c r="E17" s="8"/>
      <c r="F17" s="3"/>
      <c r="G17" s="3"/>
    </row>
    <row r="18" spans="1:7" s="2" customFormat="1" ht="15.5" x14ac:dyDescent="0.35">
      <c r="A18" s="8"/>
      <c r="B18" s="8"/>
      <c r="C18" s="8"/>
      <c r="D18" s="8"/>
      <c r="E18" s="8"/>
      <c r="F18" s="3"/>
      <c r="G18" s="3"/>
    </row>
    <row r="19" spans="1:7" s="2" customFormat="1" ht="15.5" x14ac:dyDescent="0.35">
      <c r="A19" s="6" t="s">
        <v>13</v>
      </c>
      <c r="B19" s="8"/>
      <c r="C19" s="8"/>
      <c r="D19" s="8"/>
      <c r="E19" s="8"/>
      <c r="F19" s="3"/>
      <c r="G19" s="3"/>
    </row>
    <row r="20" spans="1:7" ht="15.5" x14ac:dyDescent="0.35">
      <c r="A20" s="8"/>
      <c r="B20" s="8"/>
      <c r="C20" s="8"/>
      <c r="D20" s="8"/>
      <c r="E20" s="8"/>
      <c r="F20" s="3"/>
      <c r="G20" s="3"/>
    </row>
    <row r="21" spans="1:7" ht="37.5" customHeight="1" x14ac:dyDescent="0.35">
      <c r="A21" s="8"/>
      <c r="B21" s="6" t="s">
        <v>14</v>
      </c>
      <c r="C21" s="6" t="s">
        <v>15</v>
      </c>
      <c r="D21" s="13" t="s">
        <v>16</v>
      </c>
      <c r="E21" s="11" t="s">
        <v>31</v>
      </c>
      <c r="F21" s="11" t="s">
        <v>32</v>
      </c>
      <c r="G21" s="3"/>
    </row>
    <row r="22" spans="1:7" ht="15.5" x14ac:dyDescent="0.35">
      <c r="A22" s="8"/>
      <c r="B22" s="7"/>
      <c r="C22" s="7"/>
      <c r="D22" s="40"/>
      <c r="E22" s="39"/>
      <c r="F22" s="41"/>
      <c r="G22" s="3"/>
    </row>
    <row r="23" spans="1:7" ht="15.5" x14ac:dyDescent="0.35">
      <c r="A23" s="8"/>
      <c r="B23" s="8"/>
      <c r="C23" s="8"/>
      <c r="D23" s="8"/>
      <c r="E23" s="8"/>
      <c r="F23" s="3"/>
      <c r="G23" s="3"/>
    </row>
    <row r="24" spans="1:7" ht="31.5" customHeight="1" x14ac:dyDescent="0.35">
      <c r="A24" s="8"/>
      <c r="B24" s="6" t="s">
        <v>14</v>
      </c>
      <c r="C24" s="6" t="s">
        <v>15</v>
      </c>
      <c r="D24" s="11" t="s">
        <v>16</v>
      </c>
      <c r="E24" s="11" t="s">
        <v>31</v>
      </c>
      <c r="F24" s="11" t="s">
        <v>32</v>
      </c>
      <c r="G24" s="3"/>
    </row>
    <row r="25" spans="1:7" ht="15.5" x14ac:dyDescent="0.35">
      <c r="A25" s="8"/>
      <c r="B25" s="7"/>
      <c r="C25" s="7"/>
      <c r="D25" s="40"/>
      <c r="E25" s="40"/>
      <c r="F25" s="41"/>
      <c r="G25" s="3"/>
    </row>
    <row r="26" spans="1:7" ht="15.5" x14ac:dyDescent="0.35">
      <c r="A26" s="8"/>
      <c r="B26" s="8"/>
      <c r="C26" s="8"/>
      <c r="D26" s="8"/>
      <c r="E26" s="8"/>
      <c r="F26" s="3"/>
      <c r="G26" s="3"/>
    </row>
    <row r="27" spans="1:7" ht="36.65" customHeight="1" x14ac:dyDescent="0.35">
      <c r="A27" s="8"/>
      <c r="B27" s="6" t="s">
        <v>14</v>
      </c>
      <c r="C27" s="6" t="s">
        <v>15</v>
      </c>
      <c r="D27" s="11" t="s">
        <v>16</v>
      </c>
      <c r="E27" s="11" t="s">
        <v>31</v>
      </c>
      <c r="F27" s="11" t="s">
        <v>32</v>
      </c>
      <c r="G27" s="3"/>
    </row>
    <row r="28" spans="1:7" ht="15.5" x14ac:dyDescent="0.35">
      <c r="A28" s="8"/>
      <c r="B28" s="7"/>
      <c r="C28" s="7"/>
      <c r="D28" s="39"/>
      <c r="E28" s="40"/>
      <c r="F28" s="41"/>
      <c r="G28" s="3"/>
    </row>
    <row r="29" spans="1:7" ht="15.5" x14ac:dyDescent="0.35">
      <c r="A29" s="8"/>
      <c r="B29" s="8"/>
      <c r="C29" s="8"/>
      <c r="D29" s="8"/>
      <c r="E29" s="8"/>
      <c r="F29" s="3"/>
      <c r="G29" s="3"/>
    </row>
    <row r="30" spans="1:7" ht="41.4" customHeight="1" x14ac:dyDescent="0.35">
      <c r="A30" s="8"/>
      <c r="B30" s="6" t="s">
        <v>14</v>
      </c>
      <c r="C30" s="6" t="s">
        <v>15</v>
      </c>
      <c r="D30" s="11" t="s">
        <v>16</v>
      </c>
      <c r="E30" s="11" t="s">
        <v>31</v>
      </c>
      <c r="F30" s="11" t="s">
        <v>32</v>
      </c>
      <c r="G30" s="3"/>
    </row>
    <row r="31" spans="1:7" ht="15.5" x14ac:dyDescent="0.35">
      <c r="A31" s="8"/>
      <c r="B31" s="7"/>
      <c r="C31" s="7"/>
      <c r="D31" s="40"/>
      <c r="E31" s="40"/>
      <c r="F31" s="41"/>
      <c r="G31" s="3"/>
    </row>
    <row r="32" spans="1:7" ht="15.5" x14ac:dyDescent="0.35">
      <c r="A32" s="8"/>
      <c r="B32" s="8"/>
      <c r="C32" s="8"/>
      <c r="D32" s="8"/>
      <c r="E32" s="8"/>
      <c r="F32" s="3"/>
      <c r="G32" s="3"/>
    </row>
    <row r="33" spans="1:7" ht="31" x14ac:dyDescent="0.35">
      <c r="A33" s="8"/>
      <c r="B33" s="6" t="s">
        <v>14</v>
      </c>
      <c r="C33" s="6" t="s">
        <v>15</v>
      </c>
      <c r="D33" s="11" t="s">
        <v>16</v>
      </c>
      <c r="E33" s="11" t="s">
        <v>31</v>
      </c>
      <c r="F33" s="11" t="s">
        <v>32</v>
      </c>
      <c r="G33" s="3"/>
    </row>
    <row r="34" spans="1:7" ht="15.5" x14ac:dyDescent="0.35">
      <c r="A34" s="8"/>
      <c r="B34" s="7"/>
      <c r="C34" s="7"/>
      <c r="D34" s="40"/>
      <c r="E34" s="40"/>
      <c r="F34" s="42"/>
      <c r="G34" s="3"/>
    </row>
    <row r="35" spans="1:7" ht="15.5" x14ac:dyDescent="0.35">
      <c r="A35" s="16"/>
      <c r="B35" s="9"/>
      <c r="C35" s="9"/>
      <c r="D35" s="9"/>
      <c r="E35" s="9"/>
      <c r="F35" s="17"/>
      <c r="G35" s="3"/>
    </row>
    <row r="36" spans="1:7" s="2" customFormat="1" ht="31" x14ac:dyDescent="0.35">
      <c r="A36" s="16"/>
      <c r="B36" s="6" t="s">
        <v>14</v>
      </c>
      <c r="C36" s="6" t="s">
        <v>15</v>
      </c>
      <c r="D36" s="11" t="s">
        <v>16</v>
      </c>
      <c r="E36" s="11" t="s">
        <v>31</v>
      </c>
      <c r="F36" s="11" t="s">
        <v>32</v>
      </c>
      <c r="G36" s="3"/>
    </row>
    <row r="37" spans="1:7" s="2" customFormat="1" ht="15.5" x14ac:dyDescent="0.35">
      <c r="A37" s="9"/>
      <c r="B37" s="7"/>
      <c r="C37" s="7"/>
      <c r="D37" s="40"/>
      <c r="E37" s="40"/>
      <c r="F37" s="41"/>
      <c r="G37" s="3"/>
    </row>
    <row r="38" spans="1:7" s="2" customFormat="1" ht="15.5" x14ac:dyDescent="0.35">
      <c r="A38" s="9"/>
      <c r="B38" s="9"/>
      <c r="C38" s="9"/>
      <c r="D38" s="9"/>
      <c r="E38" s="9"/>
      <c r="F38" s="17"/>
      <c r="G38" s="3"/>
    </row>
    <row r="39" spans="1:7" s="2" customFormat="1" ht="31" x14ac:dyDescent="0.35">
      <c r="A39" s="9"/>
      <c r="B39" s="6" t="s">
        <v>14</v>
      </c>
      <c r="C39" s="6" t="s">
        <v>15</v>
      </c>
      <c r="D39" s="11" t="s">
        <v>16</v>
      </c>
      <c r="E39" s="11" t="s">
        <v>31</v>
      </c>
      <c r="F39" s="11" t="s">
        <v>32</v>
      </c>
      <c r="G39" s="3"/>
    </row>
    <row r="40" spans="1:7" s="2" customFormat="1" ht="15.5" x14ac:dyDescent="0.35">
      <c r="A40" s="9"/>
      <c r="B40" s="7"/>
      <c r="C40" s="7"/>
      <c r="D40" s="40"/>
      <c r="E40" s="40"/>
      <c r="F40" s="41"/>
      <c r="G40" s="3"/>
    </row>
    <row r="41" spans="1:7" s="2" customFormat="1" ht="15.5" x14ac:dyDescent="0.35">
      <c r="A41" s="9"/>
      <c r="B41" s="9"/>
      <c r="C41" s="9"/>
      <c r="D41" s="9"/>
      <c r="E41" s="9"/>
      <c r="F41" s="17"/>
      <c r="G41" s="3"/>
    </row>
    <row r="42" spans="1:7" s="2" customFormat="1" ht="31" x14ac:dyDescent="0.35">
      <c r="A42" s="9"/>
      <c r="B42" s="6" t="s">
        <v>14</v>
      </c>
      <c r="C42" s="6" t="s">
        <v>15</v>
      </c>
      <c r="D42" s="11" t="s">
        <v>16</v>
      </c>
      <c r="E42" s="11" t="s">
        <v>31</v>
      </c>
      <c r="F42" s="11" t="s">
        <v>32</v>
      </c>
      <c r="G42" s="3"/>
    </row>
    <row r="43" spans="1:7" s="2" customFormat="1" ht="15.5" x14ac:dyDescent="0.35">
      <c r="A43" s="9"/>
      <c r="B43" s="7"/>
      <c r="C43" s="7"/>
      <c r="D43" s="40"/>
      <c r="E43" s="40"/>
      <c r="F43" s="41"/>
      <c r="G43" s="3"/>
    </row>
    <row r="44" spans="1:7" s="2" customFormat="1" ht="15.5" x14ac:dyDescent="0.35">
      <c r="A44" s="9"/>
      <c r="B44" s="9"/>
      <c r="C44" s="9"/>
      <c r="D44" s="9"/>
      <c r="E44" s="9"/>
      <c r="F44" s="17"/>
      <c r="G44" s="3"/>
    </row>
    <row r="45" spans="1:7" s="2" customFormat="1" x14ac:dyDescent="0.35">
      <c r="A45" s="3"/>
      <c r="B45" s="3"/>
      <c r="C45" s="3"/>
      <c r="D45" s="3"/>
      <c r="E45" s="3"/>
      <c r="F45" s="3"/>
      <c r="G45" s="3"/>
    </row>
    <row r="46" spans="1:7" s="2" customFormat="1" x14ac:dyDescent="0.35"/>
    <row r="47" spans="1:7" s="2" customFormat="1" x14ac:dyDescent="0.35"/>
    <row r="48" spans="1:7"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row r="55" s="2" customFormat="1" x14ac:dyDescent="0.35"/>
    <row r="56" s="2" customFormat="1" x14ac:dyDescent="0.35"/>
    <row r="57" s="2" customFormat="1" x14ac:dyDescent="0.35"/>
    <row r="58" s="2" customFormat="1" x14ac:dyDescent="0.35"/>
    <row r="59" s="2" customFormat="1" x14ac:dyDescent="0.35"/>
    <row r="60" s="2" customFormat="1" x14ac:dyDescent="0.35"/>
    <row r="61" s="2" customFormat="1" x14ac:dyDescent="0.35"/>
    <row r="62" s="2" customFormat="1" x14ac:dyDescent="0.35"/>
    <row r="63" s="2" customFormat="1" x14ac:dyDescent="0.35"/>
    <row r="64" s="2" customFormat="1" x14ac:dyDescent="0.35"/>
    <row r="65" s="2" customFormat="1" x14ac:dyDescent="0.35"/>
    <row r="66" s="2" customFormat="1" x14ac:dyDescent="0.35"/>
  </sheetData>
  <mergeCells count="1">
    <mergeCell ref="A1:C1"/>
  </mergeCells>
  <dataValidations count="2">
    <dataValidation type="list" allowBlank="1" showInputMessage="1" showErrorMessage="1" sqref="C16" xr:uid="{00000000-0002-0000-0400-000000000000}">
      <formula1>"Influenza A, Influenza B, Influenza A&amp;B, COVID, Influenza &amp; COVID, RSV, Other"</formula1>
    </dataValidation>
    <dataValidation type="list" allowBlank="1" showInputMessage="1" showErrorMessage="1" sqref="B16" xr:uid="{00000000-0002-0000-0400-000001000000}">
      <formula1>"Suspect, Pending, Confirmed"</formula1>
    </dataValidation>
  </dataValidations>
  <pageMargins left="0.7" right="0.7" top="0.75" bottom="0.75" header="0.3" footer="0.3"/>
  <pageSetup orientation="portrait" horizontalDpi="90" verticalDpi="9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User Guide</vt:lpstr>
      <vt:lpstr>Case Summary</vt:lpstr>
      <vt:lpstr>Facility Information</vt:lpstr>
      <vt:lpstr>Case Tracking Sheet</vt:lpstr>
      <vt:lpstr>Outbreak Details</vt:lpstr>
    </vt:vector>
  </TitlesOfParts>
  <Company>BC Clinical and Support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Nwosu, Andrea</dc:creator>
  <cp:lastModifiedBy>Broeren, Cheryl [ISLH]</cp:lastModifiedBy>
  <cp:lastPrinted>2022-08-18T20:53:38Z</cp:lastPrinted>
  <dcterms:created xsi:type="dcterms:W3CDTF">2022-07-29T21:29:46Z</dcterms:created>
  <dcterms:modified xsi:type="dcterms:W3CDTF">2025-01-15T22:15:35Z</dcterms:modified>
</cp:coreProperties>
</file>